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1430" windowHeight="4875" activeTab="0"/>
  </bookViews>
  <sheets>
    <sheet name="SEBI" sheetId="1" r:id="rId1"/>
    <sheet name="SEGMENT" sheetId="2" r:id="rId2"/>
    <sheet name="SEGMENT NOTES" sheetId="3" r:id="rId3"/>
  </sheets>
  <definedNames>
    <definedName name="_xlnm.Print_Area" localSheetId="0">'SEBI'!$B$2:$H$68</definedName>
    <definedName name="_xlnm.Print_Area" localSheetId="1">'SEGMENT'!$B$1:$H$77</definedName>
    <definedName name="_xlnm.Print_Area" localSheetId="2">'SEGMENT NOTES'!$B$6:$O$36</definedName>
  </definedNames>
  <calcPr fullCalcOnLoad="1"/>
</workbook>
</file>

<file path=xl/sharedStrings.xml><?xml version="1.0" encoding="utf-8"?>
<sst xmlns="http://schemas.openxmlformats.org/spreadsheetml/2006/main" count="196" uniqueCount="143">
  <si>
    <t>(Rs. in Crores)</t>
  </si>
  <si>
    <t>Quarter</t>
  </si>
  <si>
    <t>Twelve months</t>
  </si>
  <si>
    <t>ended</t>
  </si>
  <si>
    <t>GROSS  INCOME</t>
  </si>
  <si>
    <t>OTHER INCOME</t>
  </si>
  <si>
    <t>NET INCOME (1+2)</t>
  </si>
  <si>
    <t>a)</t>
  </si>
  <si>
    <t>b)</t>
  </si>
  <si>
    <t>c)</t>
  </si>
  <si>
    <t>d)</t>
  </si>
  <si>
    <t>Employees cost</t>
  </si>
  <si>
    <t>e)</t>
  </si>
  <si>
    <t>Depreciation</t>
  </si>
  <si>
    <t>f)</t>
  </si>
  <si>
    <t>Other expenditure</t>
  </si>
  <si>
    <t>INTEREST (Net)</t>
  </si>
  <si>
    <t>PAID UP EQUITY SHARE CAPITAL</t>
  </si>
  <si>
    <t>(Ordinary shares of Re. 1/- each)</t>
  </si>
  <si>
    <t>RESERVES EXCLUDING REVALUATION RESERVES</t>
  </si>
  <si>
    <t>-</t>
  </si>
  <si>
    <t>Basic (Rs.)</t>
  </si>
  <si>
    <t>Diluted (Rs.)</t>
  </si>
  <si>
    <t>NUMBER OF SHARES</t>
  </si>
  <si>
    <t xml:space="preserve">PERCENTAGE OF SHAREHOLDING </t>
  </si>
  <si>
    <t xml:space="preserve">Registered Office : </t>
  </si>
  <si>
    <t>For and on behalf of the Board</t>
  </si>
  <si>
    <t xml:space="preserve">Virginia House, 37 J.L. Nehru Road, </t>
  </si>
  <si>
    <t>Kolkata 700 071, India</t>
  </si>
  <si>
    <t>Place : Kolkata,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</si>
  <si>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</si>
  <si>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</si>
  <si>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</si>
  <si>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</si>
  <si>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</si>
  <si>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</si>
  <si>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</si>
  <si>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</si>
  <si>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</si>
  <si>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</si>
  <si>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</si>
  <si>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</si>
  <si>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</si>
  <si>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</si>
  <si>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</si>
  <si>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</si>
  <si>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</si>
  <si>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</si>
  <si>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</si>
  <si>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</si>
  <si>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</si>
  <si>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</si>
  <si>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</si>
  <si>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</si>
  <si>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</si>
  <si>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</si>
  <si>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Cigarettes &amp; Smoking Mixtures.</t>
  </si>
  <si>
    <t xml:space="preserve">  </t>
  </si>
  <si>
    <t>Others</t>
  </si>
  <si>
    <t>Hotels</t>
  </si>
  <si>
    <t>Hoteliering.</t>
  </si>
  <si>
    <t>(3)</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</si>
  <si>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</si>
  <si>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</si>
  <si>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</si>
  <si>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 xml:space="preserve">              Chairman</t>
  </si>
  <si>
    <t>Net sales / Income from operations</t>
  </si>
  <si>
    <t>Other un-allocable income  net of un-allocable expenditure</t>
  </si>
  <si>
    <t>- Cigarettes - Gross</t>
  </si>
  <si>
    <t>Paperboards, Paper &amp; Packaging - Gross</t>
  </si>
  <si>
    <t>Total - Gross</t>
  </si>
  <si>
    <t>Less :  Inter-segment revenue - Gross</t>
  </si>
  <si>
    <t>- Others      - Gross</t>
  </si>
  <si>
    <t xml:space="preserve"> Hotels                     - Gross</t>
  </si>
  <si>
    <t>Agri Business           - Gross</t>
  </si>
  <si>
    <t>Total FMCG      - Gross</t>
  </si>
  <si>
    <t>Purchase of traded goods</t>
  </si>
  <si>
    <t>PUBLIC SHAREHOLDING</t>
  </si>
  <si>
    <t>EXPENDITURE</t>
  </si>
  <si>
    <t>(Increase) / decrease in stock-in-trade and work in progress</t>
  </si>
  <si>
    <t>Consumption of raw materials</t>
  </si>
  <si>
    <t>g)       Total</t>
  </si>
  <si>
    <t>TAX EXPENSE</t>
  </si>
  <si>
    <t>OTHER OPERATING INCOME</t>
  </si>
  <si>
    <t>PROFIT FROM OPERATIONS BEFORE OTHER INCOME AND INTEREST (3-4)</t>
  </si>
  <si>
    <t>Notes :</t>
  </si>
  <si>
    <t>(i)</t>
  </si>
  <si>
    <t xml:space="preserve">        </t>
  </si>
  <si>
    <t>(ii)</t>
  </si>
  <si>
    <t>(iii)</t>
  </si>
  <si>
    <t>(iv)</t>
  </si>
  <si>
    <t>(v)</t>
  </si>
  <si>
    <t>(vi)</t>
  </si>
  <si>
    <t>The above is as per Clause 41 of the Listing Agreement.</t>
  </si>
  <si>
    <t>Paperboards, Paper including Specialty Paper &amp; Packaging including Flexibles.</t>
  </si>
  <si>
    <t>Agri commodities such as rice, soya, coffee and leaf tobacco.</t>
  </si>
  <si>
    <t>(4)</t>
  </si>
  <si>
    <t>Profit After Tax</t>
  </si>
  <si>
    <t>(vii)</t>
  </si>
  <si>
    <t>During the quarter, no investor complaint was received. There were no complaints pending at the beginning of the quarter.</t>
  </si>
  <si>
    <t>PROFIT AFTER INTEREST AND BEFORE TAX  (7-8)</t>
  </si>
  <si>
    <t>NET SALES</t>
  </si>
  <si>
    <t>Executive Director</t>
  </si>
  <si>
    <t>PROFIT BEFORE INTEREST (5+6)</t>
  </si>
  <si>
    <t>NET PROFIT AFTER TAX  (9-10)</t>
  </si>
  <si>
    <t>EARNINGS PER SHARE (Rs.)</t>
  </si>
  <si>
    <t xml:space="preserve">Segment-wise Revenue, Results and Capital Employed for the </t>
  </si>
  <si>
    <t>Tax Expense</t>
  </si>
  <si>
    <t>Branded Packaged Foods (Staples, Biscuits, Confectionery, Snack Foods and Ready to Eat Foods), Garments, Educational and other Stationery products, Matches, Agarbattis and Personal Care products.</t>
  </si>
  <si>
    <t>Profit Before Tax</t>
  </si>
  <si>
    <t>NOTES</t>
  </si>
  <si>
    <t xml:space="preserve">                    - Net</t>
  </si>
  <si>
    <t xml:space="preserve">                   - Net</t>
  </si>
  <si>
    <t xml:space="preserve">                          - Net</t>
  </si>
  <si>
    <t xml:space="preserve">                                - Net</t>
  </si>
  <si>
    <t xml:space="preserve">                                  - Net</t>
  </si>
  <si>
    <t xml:space="preserve">                                                      - Net</t>
  </si>
  <si>
    <t xml:space="preserve">          - Net</t>
  </si>
  <si>
    <t xml:space="preserve">                                       - Net</t>
  </si>
  <si>
    <t>PROMOTERS AND PROMOTER GROUP SHAREHOLDING</t>
  </si>
  <si>
    <t>Pledged / Encumbered</t>
  </si>
  <si>
    <t>Non - encumbered</t>
  </si>
  <si>
    <t>Nil</t>
  </si>
  <si>
    <t>Segment results of 'FMCG : Others' are after considering significant business development, brand building and gestation costs of Branded Packaged Foods and Personal Care Products businesses.</t>
  </si>
  <si>
    <t>N.A.</t>
  </si>
  <si>
    <t>The launch and rollout costs of the Company's brands 'Fiama Di Wills', 'Vivel Di Wills', 'Vivel' and 'Superia' covering the range of personal care products of soaps, shampoos, conditioners and shower gels, and the continuing significant brand building costs of the Foods business are reflected under 'Other Expenditure' stated above and in Segment Results under 'FMCG-Others'.</t>
  </si>
  <si>
    <t>31.03.2010</t>
  </si>
  <si>
    <t>30.06.2010</t>
  </si>
  <si>
    <t>30.06.2009</t>
  </si>
  <si>
    <t>The above results were reviewed by the Audit Committee and approved at the meeting of the Board of Directors of the Company held on 22nd July, 2010.</t>
  </si>
  <si>
    <t>Quarter ended 30th June, 2010</t>
  </si>
  <si>
    <t>Dated : 22nd July, 2010</t>
  </si>
  <si>
    <t>Unaudited Financial Results for the Quarter ended 30th June, 2010</t>
  </si>
  <si>
    <t>Limited Review</t>
  </si>
  <si>
    <t>The Limited Review, as required under Clause 41 of the Listing Agreement has been completed and the related Report forwarded to the Stock Exchanges. This Report does not have any impact on the above 'Results and Notes' for the Quarter ended 30th June, 2010 which needs to be explained.</t>
  </si>
  <si>
    <t>Figures for the corresponding previous quarter are re-arranged, wherever necessary, to conform to the figures of the current quarter.</t>
  </si>
  <si>
    <t xml:space="preserve">The Company's Agri Business markets agri commodities in the export and domestic markets; supplies agri raw materials to the Branded Packaged Foods Business and sources leaf tobacco for the Cigarettes Business. The segment results for the quarter are after absorbing costs relating to the strategic e-Choupal initiative. </t>
  </si>
  <si>
    <t>* Segment Liabilities of FMCG-Cigarettes is before considering Rs. 656.81 Crores (2009 - Rs. 553.80 Crores) in respect of disputed Taxes, the recovery of which has been stayed or where States' Special Leave Petitions are pending before the Supreme Court. These have been included under 'Unallocated Corporate Liabilities'.</t>
  </si>
  <si>
    <t>(viii)</t>
  </si>
  <si>
    <t>Gross Income includes Rs. 2226.33 Crores for the quarter ended 30th June, 2010 being Excise Duties, and Taxes on Sales of Services. (Corresponding previous quarter ended 30th June 2009 - Rs. 1983.31 Crores).</t>
  </si>
  <si>
    <t>Figures for the previous quarter are re-arranged, wherever necessary, to conform to the figures for the current quarter. The Company does not have any Exceptional or Extraordinary item to report for the above periods.</t>
  </si>
  <si>
    <t>Gross Income comprises Gross sales / Income from operations, Other Operating Income and Other Income.</t>
  </si>
  <si>
    <t>The Board of Directors of the Company at its meeting held on 18th June, 2010 recommended for the approval of the Members at the 99th Annual General Meeting convened on 23rd July, 2010, issue of  Bonus Shares in the proportion of 1 (One) Bonus Share of Re. 1/- each for every existing 1 (One) fully paid-up Ordinary Share of Re 1/- each.</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</si>
</sst>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s>
  <fonts count="36">
    <font>
      <sz val="10"/>
      <name val="Arial"/>
      <family val="0"/>
    </font>
    <font>
      <sz val="9"/>
      <name val="Arial"/>
      <family val="2"/>
    </font>
    <font>
      <sz val="9"/>
      <color indexed="8"/>
      <name val="Arial"/>
      <family val="2"/>
    </font>
    <font>
      <b/>
      <sz val="9"/>
      <color indexed="8"/>
      <name val="Arial"/>
      <family val="2"/>
    </font>
    <font>
      <b/>
      <sz val="9"/>
      <name val="Arial"/>
      <family val="2"/>
    </font>
    <font>
      <u val="single"/>
      <sz val="10"/>
      <color indexed="20"/>
      <name val="Arial"/>
      <family val="2"/>
    </font>
    <font>
      <u val="single"/>
      <sz val="10"/>
      <color indexed="12"/>
      <name val="Arial"/>
      <family val="2"/>
    </font>
    <font>
      <b/>
      <sz val="16"/>
      <name val="Arial"/>
      <family val="2"/>
    </font>
    <font>
      <b/>
      <sz val="12"/>
      <name val="Arial"/>
      <family val="2"/>
    </font>
    <font>
      <sz val="10"/>
      <color indexed="12"/>
      <name val="Arial"/>
      <family val="2"/>
    </font>
    <font>
      <b/>
      <sz val="10"/>
      <name val="Arial"/>
      <family val="2"/>
    </font>
    <font>
      <b/>
      <u val="single"/>
      <sz val="10"/>
      <name val="Arial"/>
      <family val="2"/>
    </font>
    <font>
      <b/>
      <sz val="10"/>
      <color indexed="8"/>
      <name val="ARIAL"/>
      <family val="2"/>
    </font>
    <font>
      <b/>
      <sz val="12"/>
      <color indexed="8"/>
      <name val="Arial"/>
      <family val="2"/>
    </font>
    <font>
      <sz val="12"/>
      <name val="Arial"/>
      <family val="2"/>
    </font>
    <font>
      <i/>
      <sz val="10"/>
      <color indexed="12"/>
      <name val="Arial"/>
      <family val="2"/>
    </font>
    <font>
      <b/>
      <i/>
      <sz val="10"/>
      <color indexed="12"/>
      <name val="Arial"/>
      <family val="2"/>
    </font>
    <font>
      <b/>
      <sz val="12"/>
      <color indexed="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1" fillId="0" borderId="0" xfId="0" applyFont="1" applyAlignment="1">
      <alignment/>
    </xf>
    <xf numFmtId="2" fontId="1" fillId="0" borderId="0" xfId="0" applyNumberFormat="1" applyFont="1" applyFill="1" applyAlignment="1">
      <alignment/>
    </xf>
    <xf numFmtId="165" fontId="2" fillId="0" borderId="0" xfId="0" applyNumberFormat="1" applyFont="1" applyAlignment="1">
      <alignment/>
    </xf>
    <xf numFmtId="165" fontId="4" fillId="0" borderId="0" xfId="0" applyNumberFormat="1" applyFont="1" applyAlignment="1">
      <alignment horizontal="right"/>
    </xf>
    <xf numFmtId="165" fontId="1" fillId="0" borderId="0" xfId="0" applyNumberFormat="1" applyFont="1" applyFill="1" applyBorder="1" applyAlignment="1">
      <alignment horizontal="right"/>
    </xf>
    <xf numFmtId="165" fontId="1" fillId="0" borderId="0" xfId="0" applyNumberFormat="1" applyFont="1" applyBorder="1" applyAlignment="1">
      <alignment/>
    </xf>
    <xf numFmtId="165" fontId="2" fillId="0" borderId="0" xfId="0" applyNumberFormat="1" applyFont="1" applyBorder="1" applyAlignment="1">
      <alignment/>
    </xf>
    <xf numFmtId="0" fontId="1" fillId="0" borderId="0" xfId="0" applyFont="1" applyBorder="1" applyAlignment="1">
      <alignment/>
    </xf>
    <xf numFmtId="2" fontId="3" fillId="0" borderId="0" xfId="0" applyNumberFormat="1" applyFont="1" applyBorder="1" applyAlignment="1">
      <alignment horizontal="center"/>
    </xf>
    <xf numFmtId="165" fontId="0" fillId="0" borderId="0" xfId="0" applyNumberFormat="1" applyFont="1" applyBorder="1" applyAlignment="1">
      <alignment horizontal="right"/>
    </xf>
    <xf numFmtId="2" fontId="1" fillId="0" borderId="0" xfId="0" applyNumberFormat="1" applyFont="1" applyAlignment="1">
      <alignment/>
    </xf>
    <xf numFmtId="165" fontId="3" fillId="0" borderId="0" xfId="0" applyNumberFormat="1" applyFont="1" applyBorder="1" applyAlignment="1">
      <alignment horizontal="right"/>
    </xf>
    <xf numFmtId="165"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67" fontId="0" fillId="0" borderId="0" xfId="0" applyNumberFormat="1" applyFont="1" applyBorder="1" applyAlignment="1">
      <alignment horizontal="right"/>
    </xf>
    <xf numFmtId="0" fontId="0" fillId="0" borderId="0" xfId="0" applyAlignment="1">
      <alignment/>
    </xf>
    <xf numFmtId="0" fontId="0" fillId="0" borderId="0" xfId="0" applyBorder="1" applyAlignment="1">
      <alignment/>
    </xf>
    <xf numFmtId="165" fontId="0" fillId="0" borderId="0" xfId="0" applyNumberFormat="1" applyAlignment="1">
      <alignment/>
    </xf>
    <xf numFmtId="0" fontId="0" fillId="0" borderId="10" xfId="0" applyBorder="1" applyAlignment="1">
      <alignment/>
    </xf>
    <xf numFmtId="0" fontId="0" fillId="0" borderId="11" xfId="0" applyBorder="1" applyAlignment="1">
      <alignment/>
    </xf>
    <xf numFmtId="165" fontId="8" fillId="0" borderId="10" xfId="0" applyNumberFormat="1" applyFont="1" applyBorder="1" applyAlignment="1">
      <alignment horizontal="right"/>
    </xf>
    <xf numFmtId="165" fontId="8" fillId="0" borderId="12" xfId="0" applyNumberFormat="1" applyFont="1" applyBorder="1" applyAlignment="1">
      <alignment horizontal="right"/>
    </xf>
    <xf numFmtId="0" fontId="0" fillId="0" borderId="13" xfId="0" applyBorder="1" applyAlignment="1">
      <alignment/>
    </xf>
    <xf numFmtId="165" fontId="8" fillId="0" borderId="14" xfId="0" applyNumberFormat="1" applyFont="1" applyBorder="1" applyAlignment="1">
      <alignment horizontal="right"/>
    </xf>
    <xf numFmtId="0" fontId="0" fillId="0" borderId="15" xfId="0" applyBorder="1" applyAlignment="1">
      <alignment/>
    </xf>
    <xf numFmtId="0" fontId="0" fillId="0" borderId="16" xfId="0" applyBorder="1" applyAlignment="1">
      <alignment/>
    </xf>
    <xf numFmtId="177" fontId="8" fillId="0" borderId="13" xfId="0" applyNumberFormat="1" applyFont="1" applyBorder="1" applyAlignment="1">
      <alignment horizontal="left"/>
    </xf>
    <xf numFmtId="0" fontId="8" fillId="0" borderId="17" xfId="0" applyFont="1" applyBorder="1" applyAlignment="1">
      <alignment/>
    </xf>
    <xf numFmtId="0" fontId="0" fillId="0" borderId="0" xfId="0" applyBorder="1" applyAlignment="1" quotePrefix="1">
      <alignment/>
    </xf>
    <xf numFmtId="0" fontId="8" fillId="0" borderId="17" xfId="0" applyFont="1" applyBorder="1" applyAlignment="1">
      <alignment horizontal="left"/>
    </xf>
    <xf numFmtId="165" fontId="8" fillId="0" borderId="18" xfId="0" applyNumberFormat="1" applyFont="1" applyBorder="1" applyAlignment="1">
      <alignment/>
    </xf>
    <xf numFmtId="165" fontId="8" fillId="0" borderId="19" xfId="0" applyNumberFormat="1" applyFont="1" applyBorder="1" applyAlignment="1">
      <alignment/>
    </xf>
    <xf numFmtId="0" fontId="0" fillId="0" borderId="17" xfId="0" applyBorder="1" applyAlignment="1">
      <alignment/>
    </xf>
    <xf numFmtId="0" fontId="8" fillId="0" borderId="0" xfId="0" applyFont="1" applyBorder="1" applyAlignment="1">
      <alignment/>
    </xf>
    <xf numFmtId="165" fontId="8" fillId="0" borderId="14" xfId="0" applyNumberFormat="1" applyFont="1" applyBorder="1" applyAlignment="1">
      <alignment/>
    </xf>
    <xf numFmtId="0" fontId="8" fillId="0" borderId="14" xfId="0" applyFont="1" applyBorder="1" applyAlignment="1">
      <alignment/>
    </xf>
    <xf numFmtId="2" fontId="0" fillId="0" borderId="0" xfId="0" applyNumberFormat="1" applyAlignment="1">
      <alignment/>
    </xf>
    <xf numFmtId="165" fontId="8" fillId="0" borderId="12" xfId="0" applyNumberFormat="1" applyFont="1" applyBorder="1" applyAlignment="1">
      <alignment/>
    </xf>
    <xf numFmtId="0" fontId="0" fillId="0" borderId="0" xfId="0" applyFill="1" applyBorder="1" applyAlignment="1">
      <alignment horizontal="center"/>
    </xf>
    <xf numFmtId="0" fontId="0" fillId="0" borderId="0" xfId="0" applyAlignment="1">
      <alignment vertical="top"/>
    </xf>
    <xf numFmtId="0" fontId="0" fillId="0" borderId="13" xfId="0" applyBorder="1" applyAlignment="1">
      <alignment vertical="top"/>
    </xf>
    <xf numFmtId="0" fontId="0" fillId="0" borderId="0" xfId="0" applyFill="1" applyBorder="1" applyAlignment="1">
      <alignment horizontal="center" vertical="top"/>
    </xf>
    <xf numFmtId="165" fontId="0" fillId="0" borderId="14" xfId="0" applyNumberFormat="1" applyFont="1" applyBorder="1" applyAlignment="1">
      <alignment/>
    </xf>
    <xf numFmtId="0" fontId="8" fillId="0" borderId="13" xfId="0" applyFont="1" applyBorder="1" applyAlignment="1">
      <alignment/>
    </xf>
    <xf numFmtId="0" fontId="0" fillId="0" borderId="0" xfId="0" applyFont="1" applyBorder="1" applyAlignment="1">
      <alignment/>
    </xf>
    <xf numFmtId="0"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horizontal="center"/>
    </xf>
    <xf numFmtId="2" fontId="9" fillId="0" borderId="0" xfId="0" applyNumberFormat="1" applyFont="1" applyAlignment="1">
      <alignment/>
    </xf>
    <xf numFmtId="2" fontId="0" fillId="0" borderId="0" xfId="0" applyNumberFormat="1" applyFont="1" applyAlignment="1">
      <alignment/>
    </xf>
    <xf numFmtId="165" fontId="9" fillId="0" borderId="0" xfId="0" applyNumberFormat="1" applyFont="1" applyAlignment="1">
      <alignment/>
    </xf>
    <xf numFmtId="0" fontId="0" fillId="0" borderId="0" xfId="0" applyAlignment="1">
      <alignment horizontal="left"/>
    </xf>
    <xf numFmtId="198" fontId="1" fillId="0" borderId="0" xfId="0" applyNumberFormat="1" applyFont="1" applyBorder="1" applyAlignment="1">
      <alignment horizontal="right"/>
    </xf>
    <xf numFmtId="0" fontId="0" fillId="0" borderId="0" xfId="0" applyNumberFormat="1" applyFont="1" applyAlignment="1" quotePrefix="1">
      <alignment vertical="top"/>
    </xf>
    <xf numFmtId="0" fontId="0" fillId="0" borderId="0" xfId="0" applyFont="1" applyAlignment="1">
      <alignment/>
    </xf>
    <xf numFmtId="0" fontId="10" fillId="0" borderId="0" xfId="0" applyNumberFormat="1" applyFont="1" applyAlignment="1">
      <alignment/>
    </xf>
    <xf numFmtId="2" fontId="0" fillId="0" borderId="0" xfId="0" applyNumberFormat="1" applyAlignment="1">
      <alignment/>
    </xf>
    <xf numFmtId="0" fontId="11"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Alignment="1">
      <alignment horizontal="center"/>
    </xf>
    <xf numFmtId="0" fontId="0" fillId="0" borderId="0" xfId="0" applyAlignment="1" quotePrefix="1">
      <alignment/>
    </xf>
    <xf numFmtId="0" fontId="0" fillId="0" borderId="0" xfId="0" applyNumberFormat="1" applyFont="1" applyAlignment="1">
      <alignment vertical="top"/>
    </xf>
    <xf numFmtId="0" fontId="0" fillId="0" borderId="0" xfId="0" applyNumberFormat="1" applyFont="1" applyAlignment="1">
      <alignment vertical="top"/>
    </xf>
    <xf numFmtId="0" fontId="0" fillId="0" borderId="0" xfId="0" applyNumberFormat="1" applyAlignment="1">
      <alignment horizontal="center" vertical="top"/>
    </xf>
    <xf numFmtId="2" fontId="0" fillId="0" borderId="0" xfId="0" applyNumberFormat="1" applyFont="1" applyAlignment="1">
      <alignment vertical="top"/>
    </xf>
    <xf numFmtId="0" fontId="0" fillId="0" borderId="0" xfId="0" applyAlignment="1" quotePrefix="1">
      <alignment vertical="top"/>
    </xf>
    <xf numFmtId="0" fontId="0" fillId="0" borderId="0" xfId="0" applyNumberFormat="1" applyFont="1" applyAlignment="1">
      <alignment/>
    </xf>
    <xf numFmtId="2" fontId="0" fillId="0" borderId="0" xfId="0" applyNumberFormat="1"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165" fontId="0" fillId="0" borderId="0" xfId="0" applyNumberFormat="1" applyFont="1" applyAlignment="1">
      <alignment horizontal="right"/>
    </xf>
    <xf numFmtId="165" fontId="0" fillId="0" borderId="0" xfId="0" applyNumberFormat="1" applyFont="1" applyAlignment="1">
      <alignment/>
    </xf>
    <xf numFmtId="0" fontId="0" fillId="0" borderId="16" xfId="0" applyFont="1" applyBorder="1" applyAlignment="1">
      <alignment/>
    </xf>
    <xf numFmtId="2" fontId="0" fillId="0" borderId="0" xfId="0" applyNumberFormat="1" applyFont="1" applyFill="1" applyAlignment="1">
      <alignment/>
    </xf>
    <xf numFmtId="0" fontId="0" fillId="0" borderId="13" xfId="0" applyFont="1" applyBorder="1" applyAlignment="1">
      <alignment/>
    </xf>
    <xf numFmtId="0" fontId="0" fillId="0" borderId="11" xfId="0" applyFont="1" applyBorder="1" applyAlignment="1">
      <alignment/>
    </xf>
    <xf numFmtId="165" fontId="10" fillId="0" borderId="10" xfId="0" applyNumberFormat="1" applyFont="1" applyFill="1" applyBorder="1" applyAlignment="1">
      <alignment horizontal="right"/>
    </xf>
    <xf numFmtId="2" fontId="10" fillId="0" borderId="12" xfId="0" applyNumberFormat="1" applyFont="1" applyFill="1" applyBorder="1" applyAlignment="1">
      <alignment horizontal="right"/>
    </xf>
    <xf numFmtId="165" fontId="10" fillId="0" borderId="13" xfId="0" applyNumberFormat="1" applyFont="1" applyFill="1" applyBorder="1" applyAlignment="1">
      <alignment horizontal="right"/>
    </xf>
    <xf numFmtId="2" fontId="10" fillId="0" borderId="14" xfId="0" applyNumberFormat="1" applyFont="1" applyFill="1" applyBorder="1" applyAlignment="1">
      <alignment horizontal="right"/>
    </xf>
    <xf numFmtId="2" fontId="10" fillId="0" borderId="13" xfId="0" applyNumberFormat="1" applyFont="1" applyFill="1" applyBorder="1" applyAlignment="1">
      <alignment horizontal="right"/>
    </xf>
    <xf numFmtId="0" fontId="0" fillId="0" borderId="1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165" fontId="0" fillId="0" borderId="14" xfId="0" applyNumberFormat="1" applyFont="1" applyFill="1" applyBorder="1" applyAlignment="1">
      <alignment horizontal="right"/>
    </xf>
    <xf numFmtId="0" fontId="0" fillId="0" borderId="14" xfId="0" applyNumberFormat="1" applyFont="1" applyBorder="1" applyAlignment="1">
      <alignment vertical="center"/>
    </xf>
    <xf numFmtId="0" fontId="0" fillId="0" borderId="0"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1" xfId="0" applyFont="1" applyBorder="1" applyAlignment="1">
      <alignment vertical="center"/>
    </xf>
    <xf numFmtId="165" fontId="0" fillId="0" borderId="19" xfId="0" applyNumberFormat="1" applyFont="1" applyFill="1" applyBorder="1" applyAlignment="1">
      <alignment horizontal="right"/>
    </xf>
    <xf numFmtId="0" fontId="0" fillId="0" borderId="13" xfId="0" applyNumberFormat="1" applyFont="1" applyFill="1" applyBorder="1" applyAlignment="1">
      <alignment vertical="center"/>
    </xf>
    <xf numFmtId="0" fontId="0" fillId="0" borderId="13" xfId="0" applyNumberFormat="1" applyFont="1" applyBorder="1" applyAlignment="1">
      <alignment vertical="center"/>
    </xf>
    <xf numFmtId="0" fontId="0" fillId="0" borderId="14" xfId="0" applyFont="1" applyBorder="1" applyAlignment="1">
      <alignment vertical="center"/>
    </xf>
    <xf numFmtId="165" fontId="0" fillId="0" borderId="17" xfId="0" applyNumberFormat="1" applyFont="1" applyFill="1" applyBorder="1" applyAlignment="1">
      <alignment horizontal="right"/>
    </xf>
    <xf numFmtId="2" fontId="0" fillId="0" borderId="14" xfId="0" applyNumberFormat="1" applyFont="1" applyBorder="1" applyAlignment="1">
      <alignment vertical="center"/>
    </xf>
    <xf numFmtId="2" fontId="0" fillId="0" borderId="0" xfId="0" applyNumberFormat="1" applyFont="1" applyBorder="1" applyAlignment="1">
      <alignment vertical="center"/>
    </xf>
    <xf numFmtId="165" fontId="0" fillId="0" borderId="14" xfId="0" applyNumberFormat="1" applyFont="1" applyFill="1" applyBorder="1" applyAlignment="1">
      <alignment/>
    </xf>
    <xf numFmtId="164" fontId="0" fillId="0" borderId="14" xfId="0" applyNumberFormat="1" applyFont="1" applyFill="1" applyBorder="1" applyAlignment="1">
      <alignment horizontal="right"/>
    </xf>
    <xf numFmtId="0" fontId="0" fillId="0" borderId="15" xfId="0" applyFont="1" applyBorder="1" applyAlignment="1">
      <alignment vertical="center"/>
    </xf>
    <xf numFmtId="0" fontId="0" fillId="0" borderId="16" xfId="0" applyFont="1" applyBorder="1" applyAlignment="1">
      <alignment vertical="center"/>
    </xf>
    <xf numFmtId="0" fontId="10" fillId="0" borderId="0" xfId="0" applyFont="1" applyAlignment="1">
      <alignment/>
    </xf>
    <xf numFmtId="0" fontId="10" fillId="0" borderId="0" xfId="0" applyFont="1" applyBorder="1" applyAlignment="1">
      <alignment/>
    </xf>
    <xf numFmtId="0" fontId="0" fillId="0" borderId="0" xfId="0" applyFont="1" applyAlignment="1">
      <alignment vertical="top"/>
    </xf>
    <xf numFmtId="2" fontId="0" fillId="0" borderId="13" xfId="0" applyNumberFormat="1" applyFont="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3" xfId="0" applyFont="1" applyBorder="1" applyAlignment="1" quotePrefix="1">
      <alignment horizontal="center" vertical="center"/>
    </xf>
    <xf numFmtId="0" fontId="0" fillId="0" borderId="20" xfId="0" applyBorder="1" applyAlignment="1">
      <alignment/>
    </xf>
    <xf numFmtId="0" fontId="0" fillId="0" borderId="21" xfId="0" applyBorder="1" applyAlignment="1">
      <alignment/>
    </xf>
    <xf numFmtId="0" fontId="0" fillId="0" borderId="0" xfId="0" applyNumberFormat="1" applyFont="1" applyAlignment="1">
      <alignment horizontal="left"/>
    </xf>
    <xf numFmtId="0" fontId="8" fillId="0" borderId="0" xfId="0" applyFont="1" applyBorder="1" applyAlignment="1">
      <alignment horizontal="left"/>
    </xf>
    <xf numFmtId="0" fontId="0" fillId="0" borderId="0" xfId="0" applyFont="1" applyAlignment="1">
      <alignment horizontal="justify" vertical="top"/>
    </xf>
    <xf numFmtId="165" fontId="0" fillId="0" borderId="18" xfId="0" applyNumberFormat="1" applyFont="1" applyFill="1" applyBorder="1" applyAlignment="1">
      <alignment horizontal="right"/>
    </xf>
    <xf numFmtId="0" fontId="0" fillId="0" borderId="10" xfId="0" applyFont="1" applyBorder="1" applyAlignment="1">
      <alignment/>
    </xf>
    <xf numFmtId="0" fontId="0" fillId="0" borderId="10" xfId="0" applyFont="1" applyBorder="1" applyAlignment="1">
      <alignment/>
    </xf>
    <xf numFmtId="0" fontId="1" fillId="0" borderId="11" xfId="0" applyFont="1" applyBorder="1" applyAlignment="1">
      <alignment/>
    </xf>
    <xf numFmtId="0" fontId="0" fillId="0" borderId="13" xfId="0" applyNumberFormat="1" applyFont="1" applyFill="1" applyBorder="1" applyAlignment="1">
      <alignment vertical="top"/>
    </xf>
    <xf numFmtId="165" fontId="0" fillId="0" borderId="12" xfId="0" applyNumberFormat="1" applyFont="1" applyFill="1" applyBorder="1" applyAlignment="1">
      <alignment horizontal="right"/>
    </xf>
    <xf numFmtId="164" fontId="0" fillId="0" borderId="17" xfId="0" applyNumberFormat="1" applyFont="1" applyFill="1" applyBorder="1" applyAlignment="1">
      <alignment horizontal="right"/>
    </xf>
    <xf numFmtId="43" fontId="0" fillId="0" borderId="14" xfId="42" applyFont="1" applyFill="1" applyBorder="1" applyAlignment="1">
      <alignment horizontal="center"/>
    </xf>
    <xf numFmtId="165" fontId="0" fillId="0" borderId="14" xfId="0" applyNumberFormat="1" applyFont="1" applyFill="1" applyBorder="1" applyAlignment="1">
      <alignment horizontal="right" vertical="center"/>
    </xf>
    <xf numFmtId="0" fontId="14" fillId="0" borderId="13" xfId="0" applyFont="1" applyBorder="1" applyAlignment="1">
      <alignment/>
    </xf>
    <xf numFmtId="2" fontId="16" fillId="0" borderId="18" xfId="0" applyNumberFormat="1" applyFont="1" applyFill="1" applyBorder="1" applyAlignment="1">
      <alignment horizontal="right"/>
    </xf>
    <xf numFmtId="2" fontId="15" fillId="0" borderId="12" xfId="0" applyNumberFormat="1" applyFont="1" applyFill="1" applyBorder="1" applyAlignment="1">
      <alignment horizontal="right"/>
    </xf>
    <xf numFmtId="166" fontId="9" fillId="0" borderId="0" xfId="59" applyNumberFormat="1" applyFont="1" applyAlignment="1">
      <alignment/>
    </xf>
    <xf numFmtId="166" fontId="17" fillId="0" borderId="18" xfId="59" applyNumberFormat="1" applyFont="1" applyBorder="1" applyAlignment="1">
      <alignment horizontal="right"/>
    </xf>
    <xf numFmtId="166" fontId="9" fillId="0" borderId="0" xfId="59" applyNumberFormat="1" applyFont="1" applyAlignment="1">
      <alignment horizontal="center"/>
    </xf>
    <xf numFmtId="0" fontId="0" fillId="0" borderId="0" xfId="0" applyFont="1" applyAlignment="1">
      <alignment horizontal="justify" vertical="top" wrapText="1"/>
    </xf>
    <xf numFmtId="0" fontId="0" fillId="0" borderId="0" xfId="0" applyNumberFormat="1" applyFont="1" applyFill="1" applyBorder="1" applyAlignment="1">
      <alignment vertical="center"/>
    </xf>
    <xf numFmtId="0" fontId="0" fillId="0" borderId="14"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justify" vertical="top" wrapText="1"/>
    </xf>
    <xf numFmtId="0" fontId="1" fillId="0" borderId="0" xfId="0" applyFont="1" applyAlignment="1">
      <alignment horizontal="justify" vertical="top" wrapText="1"/>
    </xf>
    <xf numFmtId="165" fontId="0" fillId="0" borderId="19" xfId="0" applyNumberFormat="1" applyFont="1" applyBorder="1" applyAlignment="1">
      <alignment/>
    </xf>
    <xf numFmtId="165" fontId="0" fillId="0" borderId="18" xfId="0" applyNumberFormat="1" applyFont="1" applyBorder="1" applyAlignment="1">
      <alignment/>
    </xf>
    <xf numFmtId="165" fontId="0" fillId="0" borderId="14" xfId="0" applyNumberFormat="1" applyFont="1" applyBorder="1" applyAlignment="1">
      <alignment horizontal="right"/>
    </xf>
    <xf numFmtId="2" fontId="13" fillId="0" borderId="0" xfId="0" applyNumberFormat="1" applyFont="1" applyBorder="1" applyAlignment="1">
      <alignment horizontal="center" vertical="center"/>
    </xf>
    <xf numFmtId="164" fontId="18" fillId="0" borderId="18" xfId="0" applyNumberFormat="1" applyFont="1" applyFill="1" applyBorder="1" applyAlignment="1">
      <alignment horizontal="center"/>
    </xf>
    <xf numFmtId="165" fontId="8" fillId="0" borderId="13" xfId="0" applyNumberFormat="1" applyFont="1" applyBorder="1" applyAlignment="1">
      <alignment horizontal="right"/>
    </xf>
    <xf numFmtId="166" fontId="9" fillId="0" borderId="11" xfId="59" applyNumberFormat="1" applyFont="1" applyBorder="1" applyAlignment="1">
      <alignment/>
    </xf>
    <xf numFmtId="166" fontId="9" fillId="0" borderId="22" xfId="59" applyNumberFormat="1" applyFont="1" applyBorder="1" applyAlignment="1">
      <alignment/>
    </xf>
    <xf numFmtId="165" fontId="0" fillId="0" borderId="10" xfId="0" applyNumberFormat="1" applyFont="1" applyBorder="1" applyAlignment="1">
      <alignment/>
    </xf>
    <xf numFmtId="165" fontId="0" fillId="0" borderId="13" xfId="0" applyNumberFormat="1" applyFont="1" applyBorder="1" applyAlignment="1">
      <alignment/>
    </xf>
    <xf numFmtId="0" fontId="8" fillId="0" borderId="20" xfId="0" applyFont="1" applyBorder="1" applyAlignment="1">
      <alignment/>
    </xf>
    <xf numFmtId="0" fontId="0" fillId="0" borderId="23" xfId="0" applyBorder="1" applyAlignment="1">
      <alignment/>
    </xf>
    <xf numFmtId="0" fontId="8" fillId="0" borderId="19" xfId="0" applyFont="1" applyBorder="1" applyAlignment="1">
      <alignment/>
    </xf>
    <xf numFmtId="2" fontId="0" fillId="0" borderId="15" xfId="0" applyNumberFormat="1" applyFont="1" applyBorder="1" applyAlignment="1" quotePrefix="1">
      <alignment horizontal="center" vertical="center"/>
    </xf>
    <xf numFmtId="2" fontId="0" fillId="0" borderId="16" xfId="0" applyNumberFormat="1" applyFont="1" applyBorder="1" applyAlignment="1">
      <alignment vertical="center"/>
    </xf>
    <xf numFmtId="165" fontId="0" fillId="0" borderId="18" xfId="0" applyNumberFormat="1" applyFont="1" applyFill="1" applyBorder="1" applyAlignment="1">
      <alignment/>
    </xf>
    <xf numFmtId="0" fontId="8" fillId="0" borderId="18" xfId="0" applyFont="1" applyBorder="1" applyAlignment="1">
      <alignment/>
    </xf>
    <xf numFmtId="0" fontId="14" fillId="0" borderId="16" xfId="0" applyFont="1" applyBorder="1" applyAlignment="1">
      <alignment/>
    </xf>
    <xf numFmtId="0" fontId="14" fillId="0" borderId="24" xfId="0" applyFont="1" applyBorder="1" applyAlignment="1">
      <alignment/>
    </xf>
    <xf numFmtId="0" fontId="0" fillId="0" borderId="13" xfId="0" applyFont="1" applyFill="1" applyBorder="1" applyAlignment="1">
      <alignment horizontal="center" vertical="center"/>
    </xf>
    <xf numFmtId="10" fontId="1" fillId="0" borderId="0" xfId="59" applyNumberFormat="1" applyFont="1" applyAlignment="1">
      <alignment/>
    </xf>
    <xf numFmtId="165" fontId="0" fillId="0" borderId="14" xfId="0" applyNumberFormat="1" applyFont="1" applyFill="1" applyBorder="1" applyAlignment="1">
      <alignment vertical="top"/>
    </xf>
    <xf numFmtId="2" fontId="13" fillId="0" borderId="0" xfId="0" applyNumberFormat="1" applyFont="1" applyFill="1" applyBorder="1" applyAlignment="1">
      <alignment horizontal="center" vertical="center"/>
    </xf>
    <xf numFmtId="165" fontId="10" fillId="0" borderId="0" xfId="0" applyNumberFormat="1" applyFont="1" applyFill="1" applyAlignment="1">
      <alignment horizontal="right"/>
    </xf>
    <xf numFmtId="165" fontId="12" fillId="0" borderId="12" xfId="0" applyNumberFormat="1" applyFont="1" applyFill="1" applyBorder="1" applyAlignment="1">
      <alignment horizontal="right"/>
    </xf>
    <xf numFmtId="165" fontId="12" fillId="0" borderId="14" xfId="0" applyNumberFormat="1" applyFont="1" applyFill="1" applyBorder="1" applyAlignment="1">
      <alignment horizontal="right"/>
    </xf>
    <xf numFmtId="165" fontId="12" fillId="0" borderId="18" xfId="0" applyNumberFormat="1" applyFont="1" applyFill="1" applyBorder="1" applyAlignment="1">
      <alignment horizontal="right"/>
    </xf>
    <xf numFmtId="10" fontId="1" fillId="0" borderId="0" xfId="59" applyNumberFormat="1" applyFont="1" applyFill="1" applyAlignment="1">
      <alignment/>
    </xf>
    <xf numFmtId="0" fontId="1" fillId="0" borderId="0" xfId="0" applyFont="1" applyFill="1" applyAlignment="1">
      <alignment/>
    </xf>
    <xf numFmtId="0" fontId="1" fillId="0" borderId="0" xfId="0" applyFont="1" applyFill="1" applyAlignment="1">
      <alignment horizontal="justify" vertical="top" wrapText="1"/>
    </xf>
    <xf numFmtId="0" fontId="0" fillId="0" borderId="0" xfId="0" applyFont="1" applyFill="1" applyAlignment="1">
      <alignment horizontal="justify" vertical="top" wrapText="1"/>
    </xf>
    <xf numFmtId="165" fontId="0" fillId="0" borderId="13" xfId="0" applyNumberFormat="1" applyFont="1" applyBorder="1" applyAlignment="1">
      <alignment horizontal="right"/>
    </xf>
    <xf numFmtId="165" fontId="0" fillId="0" borderId="15" xfId="0" applyNumberFormat="1" applyFont="1" applyBorder="1" applyAlignment="1">
      <alignment/>
    </xf>
    <xf numFmtId="165" fontId="0" fillId="0" borderId="12" xfId="0" applyNumberFormat="1" applyFont="1" applyBorder="1" applyAlignment="1">
      <alignment/>
    </xf>
    <xf numFmtId="0" fontId="0" fillId="0" borderId="0" xfId="0" applyNumberFormat="1" applyAlignment="1">
      <alignment/>
    </xf>
    <xf numFmtId="165" fontId="1" fillId="0" borderId="0" xfId="0" applyNumberFormat="1" applyFont="1" applyAlignment="1">
      <alignment/>
    </xf>
    <xf numFmtId="0" fontId="0" fillId="0" borderId="0" xfId="0" applyFill="1" applyAlignment="1">
      <alignment/>
    </xf>
    <xf numFmtId="0" fontId="0" fillId="0" borderId="0" xfId="0" applyFill="1" applyBorder="1" applyAlignment="1">
      <alignment vertical="top"/>
    </xf>
    <xf numFmtId="0" fontId="0" fillId="0" borderId="0" xfId="0" applyFill="1" applyBorder="1" applyAlignment="1">
      <alignment vertical="top" wrapText="1"/>
    </xf>
    <xf numFmtId="10" fontId="0" fillId="0" borderId="0" xfId="59" applyNumberFormat="1" applyFont="1" applyBorder="1" applyAlignment="1">
      <alignment horizontal="right"/>
    </xf>
    <xf numFmtId="164" fontId="0" fillId="0" borderId="12" xfId="0" applyNumberFormat="1" applyFont="1" applyBorder="1" applyAlignment="1">
      <alignment horizontal="center"/>
    </xf>
    <xf numFmtId="164" fontId="0" fillId="0" borderId="14" xfId="0" applyNumberFormat="1" applyFont="1" applyBorder="1" applyAlignment="1">
      <alignment horizontal="center"/>
    </xf>
    <xf numFmtId="164" fontId="0" fillId="0" borderId="18" xfId="0" applyNumberFormat="1" applyFont="1" applyBorder="1" applyAlignment="1">
      <alignment horizontal="center"/>
    </xf>
    <xf numFmtId="164" fontId="0" fillId="0" borderId="14"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9" xfId="0" applyNumberFormat="1" applyFont="1" applyBorder="1" applyAlignment="1">
      <alignment horizontal="center" vertical="center"/>
    </xf>
    <xf numFmtId="0" fontId="1" fillId="0" borderId="12" xfId="0" applyFont="1" applyBorder="1" applyAlignment="1">
      <alignment/>
    </xf>
    <xf numFmtId="164" fontId="0" fillId="0" borderId="14" xfId="0" applyNumberFormat="1" applyFont="1" applyFill="1" applyBorder="1" applyAlignment="1">
      <alignment horizontal="center" vertical="center"/>
    </xf>
    <xf numFmtId="164" fontId="0" fillId="0" borderId="13" xfId="0" applyNumberFormat="1" applyFont="1" applyBorder="1" applyAlignment="1">
      <alignment horizontal="center" vertical="center"/>
    </xf>
    <xf numFmtId="164" fontId="0" fillId="0" borderId="13" xfId="0" applyNumberFormat="1" applyFont="1" applyBorder="1" applyAlignment="1">
      <alignment horizontal="center"/>
    </xf>
    <xf numFmtId="164" fontId="0" fillId="0" borderId="15" xfId="0" applyNumberFormat="1"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Border="1" applyAlignment="1">
      <alignment horizontal="justify" vertical="top" wrapText="1"/>
    </xf>
    <xf numFmtId="0" fontId="0" fillId="0" borderId="0" xfId="0" applyFont="1" applyFill="1" applyBorder="1" applyAlignment="1">
      <alignment horizontal="justify" vertical="top" wrapText="1"/>
    </xf>
    <xf numFmtId="0" fontId="0" fillId="0" borderId="0" xfId="0" applyNumberFormat="1" applyFont="1" applyBorder="1" applyAlignment="1">
      <alignment horizontal="left" vertical="top" wrapText="1"/>
    </xf>
    <xf numFmtId="0" fontId="0" fillId="0" borderId="13"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8" fillId="0" borderId="0" xfId="0" applyFont="1" applyAlignment="1">
      <alignment horizontal="center"/>
    </xf>
    <xf numFmtId="2" fontId="13" fillId="0" borderId="0" xfId="0" applyNumberFormat="1" applyFont="1" applyBorder="1" applyAlignment="1">
      <alignment horizontal="center" vertical="center"/>
    </xf>
    <xf numFmtId="0" fontId="7" fillId="0" borderId="0" xfId="0" applyFont="1" applyAlignment="1">
      <alignment horizontal="center"/>
    </xf>
    <xf numFmtId="2" fontId="8" fillId="0" borderId="0" xfId="0" applyNumberFormat="1" applyFont="1" applyAlignment="1">
      <alignment horizontal="center"/>
    </xf>
    <xf numFmtId="0" fontId="0" fillId="0" borderId="13" xfId="0" applyFont="1" applyFill="1" applyBorder="1" applyAlignment="1">
      <alignment horizontal="left" vertical="top" wrapText="1"/>
    </xf>
    <xf numFmtId="0" fontId="0" fillId="0" borderId="0" xfId="0" applyBorder="1" applyAlignment="1">
      <alignment wrapText="1"/>
    </xf>
    <xf numFmtId="0" fontId="0" fillId="0" borderId="17"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24" xfId="0" applyBorder="1" applyAlignment="1">
      <alignment wrapText="1"/>
    </xf>
    <xf numFmtId="0" fontId="0" fillId="0" borderId="0" xfId="0" applyAlignment="1">
      <alignment horizontal="justify" vertical="top" wrapText="1"/>
    </xf>
    <xf numFmtId="0" fontId="0" fillId="0" borderId="0" xfId="0" applyFont="1" applyAlignment="1">
      <alignment horizontal="center"/>
    </xf>
    <xf numFmtId="0" fontId="0" fillId="0" borderId="0" xfId="0" applyNumberFormat="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68"/>
  <sheetViews>
    <sheetView showGridLines="0" tabSelected="1" zoomScale="120" zoomScaleNormal="120" zoomScalePageLayoutView="0" workbookViewId="0" topLeftCell="A1">
      <selection activeCell="C30" sqref="C30"/>
    </sheetView>
  </sheetViews>
  <sheetFormatPr defaultColWidth="9.140625" defaultRowHeight="12.75"/>
  <cols>
    <col min="1" max="1" width="2.8515625" style="1" customWidth="1"/>
    <col min="2" max="2" width="6.57421875" style="1" customWidth="1"/>
    <col min="3" max="3" width="34.8515625" style="9" customWidth="1"/>
    <col min="4" max="4" width="12.00390625" style="1" customWidth="1"/>
    <col min="5" max="5" width="6.7109375" style="1" customWidth="1"/>
    <col min="6" max="6" width="13.00390625" style="1" bestFit="1" customWidth="1"/>
    <col min="7" max="7" width="13.28125" style="1" customWidth="1"/>
    <col min="8" max="8" width="15.00390625" style="166" bestFit="1" customWidth="1"/>
    <col min="9" max="9" width="11.7109375" style="1" customWidth="1"/>
    <col min="10" max="10" width="8.421875" style="1" customWidth="1"/>
    <col min="11" max="11" width="9.8515625" style="1" bestFit="1" customWidth="1"/>
    <col min="12" max="12" width="9.28125" style="1" bestFit="1" customWidth="1"/>
    <col min="13" max="16384" width="9.140625" style="1" customWidth="1"/>
  </cols>
  <sheetData>
    <row r="1" spans="2:10" ht="12">
      <c r="B1" s="2"/>
      <c r="C1" s="7"/>
      <c r="D1" s="2"/>
      <c r="E1" s="2"/>
      <c r="F1" s="3"/>
      <c r="G1" s="3"/>
      <c r="H1" s="3"/>
      <c r="I1" s="4"/>
      <c r="J1" s="4"/>
    </row>
    <row r="2" spans="2:10" ht="15.75">
      <c r="B2" s="196" t="s">
        <v>64</v>
      </c>
      <c r="C2" s="196"/>
      <c r="D2" s="196"/>
      <c r="E2" s="196"/>
      <c r="F2" s="196"/>
      <c r="G2" s="196"/>
      <c r="H2" s="196"/>
      <c r="I2" s="4"/>
      <c r="J2" s="4"/>
    </row>
    <row r="3" spans="2:10" ht="6" customHeight="1">
      <c r="B3" s="2"/>
      <c r="C3" s="7"/>
      <c r="D3" s="2"/>
      <c r="E3" s="2"/>
      <c r="F3" s="3"/>
      <c r="G3" s="3"/>
      <c r="H3" s="3"/>
      <c r="I3" s="4"/>
      <c r="J3" s="4"/>
    </row>
    <row r="4" spans="2:10" ht="16.5" customHeight="1">
      <c r="B4" s="197" t="s">
        <v>132</v>
      </c>
      <c r="C4" s="197"/>
      <c r="D4" s="197"/>
      <c r="E4" s="197"/>
      <c r="F4" s="197"/>
      <c r="G4" s="197"/>
      <c r="H4" s="197"/>
      <c r="I4" s="10"/>
      <c r="J4" s="10"/>
    </row>
    <row r="5" spans="2:10" ht="16.5" customHeight="1">
      <c r="B5" s="141"/>
      <c r="C5" s="141"/>
      <c r="D5" s="141"/>
      <c r="E5" s="141"/>
      <c r="F5" s="141"/>
      <c r="G5" s="141"/>
      <c r="H5" s="160"/>
      <c r="I5" s="10"/>
      <c r="J5" s="10"/>
    </row>
    <row r="6" spans="2:10" ht="12.75">
      <c r="B6" s="76"/>
      <c r="C6" s="76"/>
      <c r="D6" s="76"/>
      <c r="E6" s="49"/>
      <c r="F6" s="75"/>
      <c r="G6" s="75"/>
      <c r="H6" s="161" t="s">
        <v>0</v>
      </c>
      <c r="I6" s="5"/>
      <c r="J6" s="5"/>
    </row>
    <row r="7" spans="2:10" ht="12.75" customHeight="1">
      <c r="B7" s="118"/>
      <c r="C7" s="79"/>
      <c r="D7" s="79"/>
      <c r="E7" s="178"/>
      <c r="F7" s="80" t="s">
        <v>1</v>
      </c>
      <c r="G7" s="81" t="s">
        <v>1</v>
      </c>
      <c r="H7" s="162" t="s">
        <v>2</v>
      </c>
      <c r="I7" s="13"/>
      <c r="J7" s="13"/>
    </row>
    <row r="8" spans="2:10" ht="12.75">
      <c r="B8" s="78"/>
      <c r="C8" s="47"/>
      <c r="D8" s="47"/>
      <c r="E8" s="179"/>
      <c r="F8" s="82" t="s">
        <v>3</v>
      </c>
      <c r="G8" s="83" t="s">
        <v>3</v>
      </c>
      <c r="H8" s="163" t="s">
        <v>3</v>
      </c>
      <c r="I8" s="13"/>
      <c r="J8" s="13"/>
    </row>
    <row r="9" spans="2:10" ht="13.5" customHeight="1">
      <c r="B9" s="78"/>
      <c r="C9" s="47"/>
      <c r="D9" s="47"/>
      <c r="E9" s="179"/>
      <c r="F9" s="84" t="s">
        <v>127</v>
      </c>
      <c r="G9" s="83" t="s">
        <v>128</v>
      </c>
      <c r="H9" s="163" t="s">
        <v>126</v>
      </c>
      <c r="I9" s="13"/>
      <c r="J9" s="13"/>
    </row>
    <row r="10" spans="2:10" ht="13.5" customHeight="1">
      <c r="B10" s="78"/>
      <c r="C10" s="47"/>
      <c r="D10" s="47"/>
      <c r="E10" s="180"/>
      <c r="F10" s="127"/>
      <c r="G10" s="127"/>
      <c r="H10" s="164"/>
      <c r="I10" s="13"/>
      <c r="J10" s="13"/>
    </row>
    <row r="11" spans="2:10" ht="12.75">
      <c r="B11" s="78"/>
      <c r="C11" s="47"/>
      <c r="D11" s="47"/>
      <c r="E11" s="180"/>
      <c r="F11" s="142"/>
      <c r="G11" s="142"/>
      <c r="H11" s="142"/>
      <c r="I11" s="13"/>
      <c r="J11" s="13"/>
    </row>
    <row r="12" spans="2:10" ht="12.75">
      <c r="B12" s="85"/>
      <c r="C12" s="86"/>
      <c r="D12" s="86"/>
      <c r="E12" s="178"/>
      <c r="F12" s="128"/>
      <c r="G12" s="128"/>
      <c r="H12" s="128"/>
      <c r="I12" s="14"/>
      <c r="J12" s="14"/>
    </row>
    <row r="13" spans="2:12" ht="12.75">
      <c r="B13" s="104" t="s">
        <v>4</v>
      </c>
      <c r="C13" s="105"/>
      <c r="D13" s="105"/>
      <c r="E13" s="180"/>
      <c r="F13" s="117">
        <v>7172.15</v>
      </c>
      <c r="G13" s="117">
        <v>6268.7</v>
      </c>
      <c r="H13" s="117">
        <v>26862.98</v>
      </c>
      <c r="I13" s="14"/>
      <c r="J13" s="14"/>
      <c r="K13" s="11"/>
      <c r="L13" s="12"/>
    </row>
    <row r="14" spans="2:12" ht="12.75">
      <c r="B14" s="87"/>
      <c r="C14" s="88"/>
      <c r="D14" s="88"/>
      <c r="E14" s="179"/>
      <c r="F14" s="89"/>
      <c r="G14" s="89"/>
      <c r="H14" s="89"/>
      <c r="I14" s="14"/>
      <c r="J14" s="14"/>
      <c r="K14" s="11"/>
      <c r="L14" s="12"/>
    </row>
    <row r="15" spans="2:12" ht="12.75">
      <c r="B15" s="90" t="s">
        <v>101</v>
      </c>
      <c r="C15" s="91"/>
      <c r="D15" s="88"/>
      <c r="E15" s="181">
        <v>-1</v>
      </c>
      <c r="F15" s="89">
        <v>4816.63</v>
      </c>
      <c r="G15" s="89">
        <v>4147.58</v>
      </c>
      <c r="H15" s="89">
        <v>18153.19</v>
      </c>
      <c r="I15" s="14"/>
      <c r="J15" s="14"/>
      <c r="K15" s="11"/>
      <c r="L15" s="12"/>
    </row>
    <row r="16" spans="2:12" ht="12.75">
      <c r="B16" s="90" t="s">
        <v>83</v>
      </c>
      <c r="C16" s="91"/>
      <c r="D16" s="88"/>
      <c r="E16" s="181">
        <v>-2</v>
      </c>
      <c r="F16" s="89">
        <v>30.71</v>
      </c>
      <c r="G16" s="89">
        <v>50.24</v>
      </c>
      <c r="H16" s="89">
        <v>229.05</v>
      </c>
      <c r="I16" s="16"/>
      <c r="J16" s="16"/>
      <c r="K16" s="11"/>
      <c r="L16" s="12"/>
    </row>
    <row r="17" spans="2:12" ht="12.75">
      <c r="B17" s="90" t="s">
        <v>6</v>
      </c>
      <c r="C17" s="91"/>
      <c r="D17" s="88"/>
      <c r="E17" s="182">
        <v>-3</v>
      </c>
      <c r="F17" s="117">
        <f>F15+F16</f>
        <v>4847.34</v>
      </c>
      <c r="G17" s="117">
        <f>G15+G16</f>
        <v>4197.82</v>
      </c>
      <c r="H17" s="117">
        <v>18382.24</v>
      </c>
      <c r="I17" s="16"/>
      <c r="J17" s="16"/>
      <c r="K17" s="11"/>
      <c r="L17" s="12"/>
    </row>
    <row r="18" spans="2:12" ht="12.75">
      <c r="B18" s="92"/>
      <c r="C18" s="93"/>
      <c r="D18" s="94"/>
      <c r="E18" s="183"/>
      <c r="F18" s="95"/>
      <c r="G18" s="95"/>
      <c r="H18" s="95"/>
      <c r="I18" s="16"/>
      <c r="J18" s="16"/>
      <c r="K18" s="11"/>
      <c r="L18" s="12"/>
    </row>
    <row r="19" spans="2:12" ht="12.75">
      <c r="B19" s="119" t="s">
        <v>78</v>
      </c>
      <c r="C19" s="120"/>
      <c r="D19" s="120"/>
      <c r="E19" s="184"/>
      <c r="F19" s="122"/>
      <c r="G19" s="122"/>
      <c r="H19" s="122"/>
      <c r="I19" s="16"/>
      <c r="J19" s="16"/>
      <c r="K19" s="11"/>
      <c r="L19" s="12"/>
    </row>
    <row r="20" spans="2:12" ht="24" customHeight="1">
      <c r="B20" s="121" t="s">
        <v>7</v>
      </c>
      <c r="C20" s="195" t="s">
        <v>79</v>
      </c>
      <c r="D20" s="195"/>
      <c r="E20" s="181"/>
      <c r="F20" s="89">
        <v>-99.78</v>
      </c>
      <c r="G20" s="89">
        <v>58.33</v>
      </c>
      <c r="H20" s="89">
        <v>175.24</v>
      </c>
      <c r="I20" s="55"/>
      <c r="J20" s="16"/>
      <c r="K20" s="11"/>
      <c r="L20" s="12"/>
    </row>
    <row r="21" spans="2:12" ht="12.75">
      <c r="B21" s="96" t="s">
        <v>8</v>
      </c>
      <c r="C21" s="91" t="s">
        <v>80</v>
      </c>
      <c r="D21" s="88"/>
      <c r="E21" s="181"/>
      <c r="F21" s="89">
        <v>1568.53</v>
      </c>
      <c r="G21" s="89">
        <v>1245.21</v>
      </c>
      <c r="H21" s="89">
        <v>5797.96</v>
      </c>
      <c r="I21" s="16"/>
      <c r="J21" s="16"/>
      <c r="K21" s="11"/>
      <c r="L21" s="12"/>
    </row>
    <row r="22" spans="2:12" ht="12.75">
      <c r="B22" s="96" t="s">
        <v>9</v>
      </c>
      <c r="C22" s="91" t="s">
        <v>76</v>
      </c>
      <c r="D22" s="88"/>
      <c r="E22" s="181"/>
      <c r="F22" s="89">
        <v>322.38</v>
      </c>
      <c r="G22" s="89">
        <v>217.77</v>
      </c>
      <c r="H22" s="89">
        <v>998.2</v>
      </c>
      <c r="I22" s="16"/>
      <c r="J22" s="16"/>
      <c r="K22" s="11"/>
      <c r="L22" s="12"/>
    </row>
    <row r="23" spans="2:12" ht="12.75">
      <c r="B23" s="96" t="s">
        <v>10</v>
      </c>
      <c r="C23" s="91" t="s">
        <v>11</v>
      </c>
      <c r="D23" s="88"/>
      <c r="E23" s="181"/>
      <c r="F23" s="89">
        <v>341.92</v>
      </c>
      <c r="G23" s="89">
        <v>282.16</v>
      </c>
      <c r="H23" s="89">
        <f>1002.77</f>
        <v>1002.77</v>
      </c>
      <c r="I23" s="16"/>
      <c r="J23" s="16"/>
      <c r="K23" s="11"/>
      <c r="L23" s="12"/>
    </row>
    <row r="24" spans="2:12" ht="12.75">
      <c r="B24" s="96" t="s">
        <v>12</v>
      </c>
      <c r="C24" s="91" t="s">
        <v>13</v>
      </c>
      <c r="D24" s="88"/>
      <c r="E24" s="181"/>
      <c r="F24" s="89">
        <v>159.68</v>
      </c>
      <c r="G24" s="89">
        <v>151.59</v>
      </c>
      <c r="H24" s="89">
        <v>608.71</v>
      </c>
      <c r="I24" s="16"/>
      <c r="J24" s="16"/>
      <c r="K24" s="11"/>
      <c r="L24" s="12"/>
    </row>
    <row r="25" spans="2:12" ht="12.75">
      <c r="B25" s="96" t="s">
        <v>14</v>
      </c>
      <c r="C25" s="91" t="s">
        <v>15</v>
      </c>
      <c r="D25" s="88"/>
      <c r="E25" s="181"/>
      <c r="F25" s="89">
        <v>1077.2</v>
      </c>
      <c r="G25" s="89">
        <v>1007.02</v>
      </c>
      <c r="H25" s="89">
        <v>4105.02</v>
      </c>
      <c r="I25" s="17"/>
      <c r="J25" s="17"/>
      <c r="K25" s="11"/>
      <c r="L25" s="12"/>
    </row>
    <row r="26" spans="2:12" ht="12.75">
      <c r="B26" s="90" t="s">
        <v>81</v>
      </c>
      <c r="C26" s="91"/>
      <c r="D26" s="88"/>
      <c r="E26" s="181">
        <v>-4</v>
      </c>
      <c r="F26" s="89">
        <f>SUM(F20:F25)</f>
        <v>3369.9300000000003</v>
      </c>
      <c r="G26" s="89">
        <f>SUM(G20:G25)</f>
        <v>2962.08</v>
      </c>
      <c r="H26" s="89">
        <f>+SUM(H20:H25)</f>
        <v>12687.900000000001</v>
      </c>
      <c r="I26" s="17"/>
      <c r="J26" s="17"/>
      <c r="K26" s="11"/>
      <c r="L26" s="12"/>
    </row>
    <row r="27" spans="2:12" ht="25.5" customHeight="1">
      <c r="B27" s="194" t="s">
        <v>84</v>
      </c>
      <c r="C27" s="195"/>
      <c r="D27" s="195"/>
      <c r="E27" s="181">
        <v>-5</v>
      </c>
      <c r="F27" s="125">
        <f>F17-F26</f>
        <v>1477.4099999999999</v>
      </c>
      <c r="G27" s="125">
        <f>G17-G26</f>
        <v>1235.7399999999998</v>
      </c>
      <c r="H27" s="125">
        <f>+H17-H26</f>
        <v>5694.34</v>
      </c>
      <c r="I27" s="17"/>
      <c r="J27" s="17"/>
      <c r="K27" s="11"/>
      <c r="L27" s="12"/>
    </row>
    <row r="28" spans="2:12" ht="12.75">
      <c r="B28" s="97" t="s">
        <v>5</v>
      </c>
      <c r="C28" s="91"/>
      <c r="D28" s="88"/>
      <c r="E28" s="181">
        <v>-6</v>
      </c>
      <c r="F28" s="89">
        <v>98.48</v>
      </c>
      <c r="G28" s="89">
        <v>87.57</v>
      </c>
      <c r="H28" s="89">
        <v>374.33</v>
      </c>
      <c r="I28" s="17"/>
      <c r="J28" s="17"/>
      <c r="K28" s="11"/>
      <c r="L28" s="12"/>
    </row>
    <row r="29" spans="2:12" ht="12.75">
      <c r="B29" s="96" t="s">
        <v>103</v>
      </c>
      <c r="C29" s="133"/>
      <c r="D29" s="135"/>
      <c r="E29" s="185">
        <v>-7</v>
      </c>
      <c r="F29" s="89">
        <f>F27+F28</f>
        <v>1575.8899999999999</v>
      </c>
      <c r="G29" s="89">
        <f>G27+G28</f>
        <v>1323.3099999999997</v>
      </c>
      <c r="H29" s="89">
        <f>+H27+H28</f>
        <v>6068.67</v>
      </c>
      <c r="I29" s="17"/>
      <c r="J29" s="177"/>
      <c r="K29" s="11"/>
      <c r="L29" s="12"/>
    </row>
    <row r="30" spans="2:12" ht="12.75">
      <c r="B30" s="134" t="s">
        <v>16</v>
      </c>
      <c r="C30" s="133"/>
      <c r="D30" s="135"/>
      <c r="E30" s="185">
        <v>-8</v>
      </c>
      <c r="F30" s="89">
        <v>5.8</v>
      </c>
      <c r="G30" s="89">
        <v>5.84</v>
      </c>
      <c r="H30" s="89">
        <v>53.36</v>
      </c>
      <c r="I30" s="17"/>
      <c r="J30" s="17"/>
      <c r="K30" s="11"/>
      <c r="L30" s="12"/>
    </row>
    <row r="31" spans="2:12" ht="12.75">
      <c r="B31" s="96" t="s">
        <v>100</v>
      </c>
      <c r="C31" s="133"/>
      <c r="D31" s="135"/>
      <c r="E31" s="185">
        <v>-9</v>
      </c>
      <c r="F31" s="89">
        <f>F29-F30</f>
        <v>1570.09</v>
      </c>
      <c r="G31" s="89">
        <f>G29-G30</f>
        <v>1317.4699999999998</v>
      </c>
      <c r="H31" s="89">
        <f>+H29-H30</f>
        <v>6015.31</v>
      </c>
      <c r="I31" s="16"/>
      <c r="J31" s="16"/>
      <c r="K31" s="11"/>
      <c r="L31" s="12"/>
    </row>
    <row r="32" spans="2:12" ht="12.75">
      <c r="B32" s="90" t="s">
        <v>82</v>
      </c>
      <c r="C32" s="91"/>
      <c r="D32" s="88"/>
      <c r="E32" s="181">
        <v>-10</v>
      </c>
      <c r="F32" s="89">
        <v>499.78</v>
      </c>
      <c r="G32" s="89">
        <v>438.77</v>
      </c>
      <c r="H32" s="89">
        <v>1954.31</v>
      </c>
      <c r="I32" s="6"/>
      <c r="J32" s="6"/>
      <c r="K32" s="11"/>
      <c r="L32" s="12"/>
    </row>
    <row r="33" spans="2:10" ht="12.75">
      <c r="B33" s="90" t="s">
        <v>104</v>
      </c>
      <c r="C33" s="91"/>
      <c r="D33" s="88"/>
      <c r="E33" s="181">
        <v>-11</v>
      </c>
      <c r="F33" s="89">
        <f>F31-F32</f>
        <v>1070.31</v>
      </c>
      <c r="G33" s="89">
        <f>G31-G32</f>
        <v>878.6999999999998</v>
      </c>
      <c r="H33" s="89">
        <f>+H31-H32</f>
        <v>4061.0000000000005</v>
      </c>
      <c r="I33" s="16"/>
      <c r="J33" s="16"/>
    </row>
    <row r="34" spans="2:10" ht="12.75">
      <c r="B34" s="90" t="s">
        <v>17</v>
      </c>
      <c r="C34" s="91"/>
      <c r="D34" s="88"/>
      <c r="E34" s="181">
        <v>-12</v>
      </c>
      <c r="F34" s="89">
        <v>381.82</v>
      </c>
      <c r="G34" s="99">
        <v>377.44</v>
      </c>
      <c r="H34" s="99">
        <v>381.82</v>
      </c>
      <c r="I34" s="14"/>
      <c r="J34" s="14"/>
    </row>
    <row r="35" spans="2:10" ht="12.75">
      <c r="B35" s="98" t="s">
        <v>18</v>
      </c>
      <c r="C35" s="88"/>
      <c r="D35" s="88"/>
      <c r="E35" s="181"/>
      <c r="F35" s="124"/>
      <c r="G35" s="124"/>
      <c r="H35" s="124"/>
      <c r="I35" s="14"/>
      <c r="J35" s="14"/>
    </row>
    <row r="36" spans="2:10" ht="12.75">
      <c r="B36" s="98" t="s">
        <v>19</v>
      </c>
      <c r="C36" s="88"/>
      <c r="D36" s="88"/>
      <c r="E36" s="181">
        <v>-13</v>
      </c>
      <c r="F36" s="102"/>
      <c r="G36" s="102"/>
      <c r="H36" s="102">
        <v>13628.17</v>
      </c>
      <c r="I36" s="14"/>
      <c r="J36" s="14"/>
    </row>
    <row r="37" spans="2:10" ht="12.75">
      <c r="B37" s="100" t="s">
        <v>105</v>
      </c>
      <c r="C37" s="101"/>
      <c r="D37" s="101"/>
      <c r="E37" s="181">
        <v>-14</v>
      </c>
      <c r="F37" s="102"/>
      <c r="G37" s="102"/>
      <c r="H37" s="102"/>
      <c r="I37" s="14"/>
      <c r="J37" s="14"/>
    </row>
    <row r="38" spans="2:10" ht="12.75">
      <c r="B38" s="109" t="s">
        <v>20</v>
      </c>
      <c r="C38" s="101" t="s">
        <v>21</v>
      </c>
      <c r="D38" s="101"/>
      <c r="E38" s="181"/>
      <c r="F38" s="102">
        <v>2.8</v>
      </c>
      <c r="G38" s="102">
        <v>2.33</v>
      </c>
      <c r="H38" s="102">
        <v>10.73</v>
      </c>
      <c r="I38" s="14"/>
      <c r="J38" s="14"/>
    </row>
    <row r="39" spans="2:10" ht="12.75">
      <c r="B39" s="151" t="s">
        <v>20</v>
      </c>
      <c r="C39" s="152" t="s">
        <v>22</v>
      </c>
      <c r="D39" s="152"/>
      <c r="E39" s="182"/>
      <c r="F39" s="117">
        <v>2.77</v>
      </c>
      <c r="G39" s="153">
        <v>2.32</v>
      </c>
      <c r="H39" s="117">
        <v>10.62</v>
      </c>
      <c r="I39" s="14"/>
      <c r="J39" s="14"/>
    </row>
    <row r="40" spans="2:10" ht="12.75">
      <c r="B40" s="98" t="s">
        <v>77</v>
      </c>
      <c r="C40" s="88"/>
      <c r="D40" s="88"/>
      <c r="E40" s="186">
        <v>-15</v>
      </c>
      <c r="F40" s="122"/>
      <c r="G40" s="89"/>
      <c r="H40" s="89"/>
      <c r="I40" s="14"/>
      <c r="J40" s="14"/>
    </row>
    <row r="41" spans="2:10" ht="12.75">
      <c r="B41" s="110" t="s">
        <v>20</v>
      </c>
      <c r="C41" s="88" t="s">
        <v>23</v>
      </c>
      <c r="D41" s="88"/>
      <c r="E41" s="187"/>
      <c r="F41" s="103">
        <v>3804231426</v>
      </c>
      <c r="G41" s="103">
        <v>3756104288</v>
      </c>
      <c r="H41" s="123">
        <v>3803475806</v>
      </c>
      <c r="I41" s="15"/>
      <c r="J41" s="15"/>
    </row>
    <row r="42" spans="2:10" ht="12.75">
      <c r="B42" s="111" t="s">
        <v>20</v>
      </c>
      <c r="C42" s="88" t="s">
        <v>24</v>
      </c>
      <c r="D42" s="88"/>
      <c r="E42" s="187"/>
      <c r="F42" s="89">
        <v>99.63</v>
      </c>
      <c r="G42" s="89">
        <v>99.52</v>
      </c>
      <c r="H42" s="99">
        <v>99.61</v>
      </c>
      <c r="I42" s="14"/>
      <c r="J42" s="14"/>
    </row>
    <row r="43" spans="2:10" ht="7.5" customHeight="1">
      <c r="B43" s="104"/>
      <c r="C43" s="105"/>
      <c r="D43" s="105"/>
      <c r="E43" s="188"/>
      <c r="F43" s="117"/>
      <c r="G43" s="117"/>
      <c r="H43" s="117"/>
      <c r="I43" s="14"/>
      <c r="J43" s="14"/>
    </row>
    <row r="44" spans="2:10" ht="18" customHeight="1">
      <c r="B44" s="98" t="s">
        <v>119</v>
      </c>
      <c r="C44" s="88"/>
      <c r="D44" s="88"/>
      <c r="E44" s="186">
        <v>-16</v>
      </c>
      <c r="F44" s="122" t="s">
        <v>122</v>
      </c>
      <c r="G44" s="89" t="s">
        <v>122</v>
      </c>
      <c r="H44" s="122" t="s">
        <v>122</v>
      </c>
      <c r="I44" s="8"/>
      <c r="J44" s="8"/>
    </row>
    <row r="45" spans="2:10" ht="17.25" customHeight="1">
      <c r="B45" s="157" t="s">
        <v>7</v>
      </c>
      <c r="C45" s="88" t="s">
        <v>120</v>
      </c>
      <c r="D45" s="88"/>
      <c r="E45" s="187"/>
      <c r="F45" s="103" t="s">
        <v>124</v>
      </c>
      <c r="G45" s="123" t="s">
        <v>124</v>
      </c>
      <c r="H45" s="103" t="s">
        <v>124</v>
      </c>
      <c r="I45" s="8"/>
      <c r="J45" s="8"/>
    </row>
    <row r="46" spans="2:10" ht="12.75">
      <c r="B46" s="157" t="s">
        <v>8</v>
      </c>
      <c r="C46" s="88" t="s">
        <v>121</v>
      </c>
      <c r="D46" s="88"/>
      <c r="E46" s="187"/>
      <c r="F46" s="103" t="s">
        <v>124</v>
      </c>
      <c r="G46" s="123" t="s">
        <v>124</v>
      </c>
      <c r="H46" s="103" t="s">
        <v>124</v>
      </c>
      <c r="I46" s="8"/>
      <c r="J46" s="8"/>
    </row>
    <row r="47" spans="2:10" ht="2.25" customHeight="1">
      <c r="B47" s="104"/>
      <c r="C47" s="105"/>
      <c r="D47" s="105"/>
      <c r="E47" s="188"/>
      <c r="F47" s="117"/>
      <c r="G47" s="117"/>
      <c r="H47" s="117"/>
      <c r="I47" s="4"/>
      <c r="J47" s="4"/>
    </row>
    <row r="48" spans="2:8" ht="12.75">
      <c r="B48" s="106"/>
      <c r="C48" s="107"/>
      <c r="D48" s="49"/>
      <c r="E48" s="49"/>
      <c r="F48" s="158"/>
      <c r="G48" s="158"/>
      <c r="H48" s="165"/>
    </row>
    <row r="49" spans="2:5" ht="12.75">
      <c r="B49" s="106" t="s">
        <v>85</v>
      </c>
      <c r="C49" s="107"/>
      <c r="D49" s="49"/>
      <c r="E49" s="49"/>
    </row>
    <row r="50" spans="2:8" ht="25.5" customHeight="1">
      <c r="B50" s="108" t="s">
        <v>86</v>
      </c>
      <c r="C50" s="190" t="s">
        <v>129</v>
      </c>
      <c r="D50" s="190"/>
      <c r="E50" s="190"/>
      <c r="F50" s="190"/>
      <c r="G50" s="190"/>
      <c r="H50" s="190"/>
    </row>
    <row r="51" spans="2:8" ht="8.25" customHeight="1">
      <c r="B51" s="108"/>
      <c r="C51" s="136"/>
      <c r="D51" s="132" t="s">
        <v>87</v>
      </c>
      <c r="E51" s="132"/>
      <c r="F51" s="137"/>
      <c r="G51" s="137"/>
      <c r="H51" s="167"/>
    </row>
    <row r="52" spans="2:8" ht="29.25" customHeight="1">
      <c r="B52" s="108" t="s">
        <v>88</v>
      </c>
      <c r="C52" s="190" t="s">
        <v>140</v>
      </c>
      <c r="D52" s="190"/>
      <c r="E52" s="190"/>
      <c r="F52" s="190"/>
      <c r="G52" s="190"/>
      <c r="H52" s="190"/>
    </row>
    <row r="53" spans="2:8" ht="9.75" customHeight="1">
      <c r="B53" s="108"/>
      <c r="C53" s="136"/>
      <c r="D53" s="132"/>
      <c r="E53" s="132"/>
      <c r="F53" s="137"/>
      <c r="G53" s="137"/>
      <c r="H53" s="167"/>
    </row>
    <row r="54" spans="2:8" ht="17.25" customHeight="1">
      <c r="B54" s="108" t="s">
        <v>89</v>
      </c>
      <c r="C54" s="191" t="s">
        <v>141</v>
      </c>
      <c r="D54" s="191"/>
      <c r="E54" s="191"/>
      <c r="F54" s="191"/>
      <c r="G54" s="191"/>
      <c r="H54" s="191"/>
    </row>
    <row r="55" spans="2:8" ht="9.75" customHeight="1">
      <c r="B55" s="108"/>
      <c r="C55" s="136"/>
      <c r="D55" s="132"/>
      <c r="E55" s="132"/>
      <c r="F55" s="137"/>
      <c r="G55" s="137"/>
      <c r="H55" s="167"/>
    </row>
    <row r="56" spans="2:8" ht="28.5" customHeight="1">
      <c r="B56" s="108" t="s">
        <v>90</v>
      </c>
      <c r="C56" s="192" t="s">
        <v>139</v>
      </c>
      <c r="D56" s="192"/>
      <c r="E56" s="192"/>
      <c r="F56" s="192"/>
      <c r="G56" s="192"/>
      <c r="H56" s="192"/>
    </row>
    <row r="57" spans="2:8" ht="9.75" customHeight="1">
      <c r="B57" s="108"/>
      <c r="C57" s="136"/>
      <c r="D57" s="136"/>
      <c r="E57" s="136"/>
      <c r="F57" s="137"/>
      <c r="G57" s="137"/>
      <c r="H57" s="167"/>
    </row>
    <row r="58" spans="2:8" ht="54" customHeight="1">
      <c r="B58" s="108" t="s">
        <v>91</v>
      </c>
      <c r="C58" s="190" t="s">
        <v>125</v>
      </c>
      <c r="D58" s="190"/>
      <c r="E58" s="190"/>
      <c r="F58" s="190"/>
      <c r="G58" s="190"/>
      <c r="H58" s="190"/>
    </row>
    <row r="59" spans="2:8" ht="9.75" customHeight="1">
      <c r="B59" s="108"/>
      <c r="C59" s="136"/>
      <c r="D59" s="136"/>
      <c r="E59" s="136"/>
      <c r="F59" s="137"/>
      <c r="G59" s="137"/>
      <c r="H59" s="167"/>
    </row>
    <row r="60" spans="2:8" ht="51.75" customHeight="1">
      <c r="B60" s="108" t="s">
        <v>92</v>
      </c>
      <c r="C60" s="193" t="s">
        <v>142</v>
      </c>
      <c r="D60" s="193"/>
      <c r="E60" s="193"/>
      <c r="F60" s="193"/>
      <c r="G60" s="193"/>
      <c r="H60" s="193"/>
    </row>
    <row r="61" spans="2:8" ht="9.75" customHeight="1">
      <c r="B61" s="108"/>
      <c r="C61" s="136"/>
      <c r="D61" s="136"/>
      <c r="E61" s="136"/>
      <c r="F61" s="137"/>
      <c r="G61" s="137"/>
      <c r="H61" s="167"/>
    </row>
    <row r="62" spans="2:8" ht="27" customHeight="1">
      <c r="B62" s="108" t="s">
        <v>98</v>
      </c>
      <c r="C62" s="190" t="s">
        <v>99</v>
      </c>
      <c r="D62" s="190"/>
      <c r="E62" s="190"/>
      <c r="F62" s="190"/>
      <c r="G62" s="190"/>
      <c r="H62" s="190"/>
    </row>
    <row r="63" spans="2:8" ht="10.5" customHeight="1">
      <c r="B63" s="108"/>
      <c r="C63" s="132"/>
      <c r="D63" s="132"/>
      <c r="E63" s="132"/>
      <c r="F63" s="132"/>
      <c r="G63" s="132"/>
      <c r="H63" s="168"/>
    </row>
    <row r="64" spans="2:8" ht="12.75">
      <c r="B64" s="108" t="s">
        <v>138</v>
      </c>
      <c r="C64" s="190" t="s">
        <v>93</v>
      </c>
      <c r="D64" s="190"/>
      <c r="E64" s="190"/>
      <c r="F64" s="190"/>
      <c r="G64" s="190"/>
      <c r="H64" s="190"/>
    </row>
    <row r="65" spans="2:5" ht="12.75">
      <c r="B65" s="108"/>
      <c r="C65" s="116"/>
      <c r="D65" s="116"/>
      <c r="E65" s="116"/>
    </row>
    <row r="66" spans="2:8" ht="12.75">
      <c r="B66" s="106" t="s">
        <v>133</v>
      </c>
      <c r="C66" s="107"/>
      <c r="D66" s="106"/>
      <c r="E66" s="49"/>
      <c r="F66" s="77"/>
      <c r="G66" s="77"/>
      <c r="H66" s="1"/>
    </row>
    <row r="67" spans="2:8" ht="12.75">
      <c r="B67" s="49"/>
      <c r="C67" s="47"/>
      <c r="D67" s="49"/>
      <c r="E67" s="49"/>
      <c r="F67" s="77"/>
      <c r="G67" s="77"/>
      <c r="H67" s="173"/>
    </row>
    <row r="68" spans="2:8" ht="40.5" customHeight="1">
      <c r="B68" s="189" t="s">
        <v>134</v>
      </c>
      <c r="C68" s="189"/>
      <c r="D68" s="189"/>
      <c r="E68" s="189"/>
      <c r="F68" s="189"/>
      <c r="G68" s="189"/>
      <c r="H68" s="189"/>
    </row>
  </sheetData>
  <sheetProtection/>
  <mergeCells count="13">
    <mergeCell ref="B27:D27"/>
    <mergeCell ref="C20:D20"/>
    <mergeCell ref="B2:H2"/>
    <mergeCell ref="B4:H4"/>
    <mergeCell ref="B68:H68"/>
    <mergeCell ref="C64:H64"/>
    <mergeCell ref="C50:H50"/>
    <mergeCell ref="C52:H52"/>
    <mergeCell ref="C54:H54"/>
    <mergeCell ref="C56:H56"/>
    <mergeCell ref="C60:H60"/>
    <mergeCell ref="C62:H62"/>
    <mergeCell ref="C58:H58"/>
  </mergeCells>
  <printOptions horizontalCentered="1"/>
  <pageMargins left="0.5" right="0.25" top="0.74" bottom="0" header="0.35" footer="0.37"/>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K91"/>
  <sheetViews>
    <sheetView showGridLines="0" zoomScale="110" zoomScaleNormal="110" zoomScalePageLayoutView="0" workbookViewId="0" topLeftCell="A70">
      <selection activeCell="B76" sqref="B76:H77"/>
    </sheetView>
  </sheetViews>
  <sheetFormatPr defaultColWidth="9.140625" defaultRowHeight="12.75"/>
  <cols>
    <col min="1" max="1" width="3.8515625" style="18" customWidth="1"/>
    <col min="2" max="2" width="6.28125" style="18" customWidth="1"/>
    <col min="3" max="3" width="5.7109375" style="18" customWidth="1"/>
    <col min="4" max="4" width="7.28125" style="18" customWidth="1"/>
    <col min="5" max="5" width="30.7109375" style="18" customWidth="1"/>
    <col min="6" max="6" width="13.421875" style="129" customWidth="1"/>
    <col min="7" max="7" width="14.140625" style="129" customWidth="1"/>
    <col min="8" max="8" width="18.421875" style="129" customWidth="1"/>
    <col min="9" max="10" width="9.140625" style="18" customWidth="1"/>
    <col min="11" max="11" width="7.421875" style="18" customWidth="1"/>
    <col min="12" max="16384" width="9.140625" style="18" customWidth="1"/>
  </cols>
  <sheetData>
    <row r="3" spans="2:8" ht="20.25">
      <c r="B3" s="198" t="s">
        <v>30</v>
      </c>
      <c r="C3" s="198"/>
      <c r="D3" s="198"/>
      <c r="E3" s="198"/>
      <c r="F3" s="198"/>
      <c r="G3" s="198"/>
      <c r="H3" s="198"/>
    </row>
    <row r="5" spans="2:8" ht="15.75">
      <c r="B5" s="199" t="s">
        <v>106</v>
      </c>
      <c r="C5" s="199"/>
      <c r="D5" s="199"/>
      <c r="E5" s="199"/>
      <c r="F5" s="199"/>
      <c r="G5" s="199"/>
      <c r="H5" s="199"/>
    </row>
    <row r="6" spans="2:8" ht="15.75">
      <c r="B6" s="199" t="s">
        <v>130</v>
      </c>
      <c r="C6" s="199"/>
      <c r="D6" s="199"/>
      <c r="E6" s="199"/>
      <c r="F6" s="199"/>
      <c r="G6" s="199"/>
      <c r="H6" s="199"/>
    </row>
    <row r="7" ht="8.25" customHeight="1"/>
    <row r="8" spans="2:4" ht="12.75">
      <c r="B8" s="19"/>
      <c r="C8" s="19"/>
      <c r="D8" s="19"/>
    </row>
    <row r="9" spans="2:8" ht="15.75">
      <c r="B9" s="21"/>
      <c r="C9" s="22"/>
      <c r="D9" s="22"/>
      <c r="E9" s="22"/>
      <c r="F9" s="23" t="s">
        <v>1</v>
      </c>
      <c r="G9" s="24" t="s">
        <v>1</v>
      </c>
      <c r="H9" s="24" t="s">
        <v>2</v>
      </c>
    </row>
    <row r="10" spans="2:8" ht="15.75">
      <c r="B10" s="25"/>
      <c r="C10" s="19"/>
      <c r="D10" s="19"/>
      <c r="E10" s="19"/>
      <c r="F10" s="26" t="s">
        <v>3</v>
      </c>
      <c r="G10" s="26" t="s">
        <v>3</v>
      </c>
      <c r="H10" s="26" t="s">
        <v>3</v>
      </c>
    </row>
    <row r="11" spans="2:8" ht="12.75" customHeight="1">
      <c r="B11" s="25"/>
      <c r="C11" s="19"/>
      <c r="D11" s="19"/>
      <c r="E11" s="19"/>
      <c r="F11" s="26" t="s">
        <v>127</v>
      </c>
      <c r="G11" s="143" t="s">
        <v>128</v>
      </c>
      <c r="H11" s="26" t="s">
        <v>126</v>
      </c>
    </row>
    <row r="12" spans="2:8" ht="15.75">
      <c r="B12" s="27"/>
      <c r="C12" s="28"/>
      <c r="D12" s="28"/>
      <c r="E12" s="28"/>
      <c r="F12" s="130"/>
      <c r="G12" s="130"/>
      <c r="H12" s="130"/>
    </row>
    <row r="13" spans="2:8" ht="12.75">
      <c r="B13" s="112"/>
      <c r="C13" s="113"/>
      <c r="D13" s="113"/>
      <c r="E13" s="113"/>
      <c r="F13" s="138"/>
      <c r="G13" s="138"/>
      <c r="H13" s="138"/>
    </row>
    <row r="14" spans="2:8" ht="12.75">
      <c r="B14" s="25"/>
      <c r="C14" s="19"/>
      <c r="D14" s="19"/>
      <c r="E14" s="19"/>
      <c r="F14" s="45"/>
      <c r="G14" s="45"/>
      <c r="H14" s="45"/>
    </row>
    <row r="15" spans="2:8" ht="15.75">
      <c r="B15" s="29">
        <v>1</v>
      </c>
      <c r="C15" s="30" t="s">
        <v>31</v>
      </c>
      <c r="D15" s="19"/>
      <c r="E15" s="19"/>
      <c r="F15" s="45"/>
      <c r="G15" s="45"/>
      <c r="H15" s="45"/>
    </row>
    <row r="16" spans="2:8" ht="12.75">
      <c r="B16" s="25"/>
      <c r="C16" s="19"/>
      <c r="D16" s="19"/>
      <c r="E16" s="19"/>
      <c r="F16" s="45"/>
      <c r="G16" s="45"/>
      <c r="H16" s="45"/>
    </row>
    <row r="17" spans="2:8" ht="12.75">
      <c r="B17" s="25"/>
      <c r="C17" s="19" t="s">
        <v>7</v>
      </c>
      <c r="D17" s="19" t="s">
        <v>32</v>
      </c>
      <c r="E17" s="31" t="s">
        <v>68</v>
      </c>
      <c r="F17" s="45">
        <v>4669.74</v>
      </c>
      <c r="G17" s="45">
        <v>4160.56</v>
      </c>
      <c r="H17" s="45">
        <v>17283.03</v>
      </c>
    </row>
    <row r="18" spans="2:8" ht="12.75">
      <c r="B18" s="25"/>
      <c r="C18" s="19"/>
      <c r="D18" s="19"/>
      <c r="E18" s="31" t="s">
        <v>111</v>
      </c>
      <c r="F18" s="45">
        <v>2483.62</v>
      </c>
      <c r="G18" s="45">
        <v>2210.21</v>
      </c>
      <c r="H18" s="45">
        <v>9321.15</v>
      </c>
    </row>
    <row r="19" spans="2:8" ht="12.75">
      <c r="B19" s="25"/>
      <c r="C19" s="19"/>
      <c r="D19" s="19"/>
      <c r="E19" s="31" t="s">
        <v>72</v>
      </c>
      <c r="F19" s="45">
        <v>1005.63</v>
      </c>
      <c r="G19" s="45">
        <v>759.39</v>
      </c>
      <c r="H19" s="45">
        <v>3641.68</v>
      </c>
    </row>
    <row r="20" spans="2:8" ht="12.75">
      <c r="B20" s="25"/>
      <c r="C20" s="19"/>
      <c r="D20" s="19"/>
      <c r="E20" s="19" t="s">
        <v>112</v>
      </c>
      <c r="F20" s="45">
        <v>1001.38</v>
      </c>
      <c r="G20" s="45">
        <v>757.54</v>
      </c>
      <c r="H20" s="45">
        <v>3633.9</v>
      </c>
    </row>
    <row r="21" spans="2:8" ht="12.75">
      <c r="B21" s="25"/>
      <c r="C21" s="19"/>
      <c r="D21" s="19"/>
      <c r="E21" s="19"/>
      <c r="F21" s="45"/>
      <c r="G21" s="45"/>
      <c r="H21" s="45"/>
    </row>
    <row r="22" spans="2:8" ht="15.75">
      <c r="B22" s="25"/>
      <c r="C22" s="19"/>
      <c r="D22" s="32" t="s">
        <v>75</v>
      </c>
      <c r="E22" s="19"/>
      <c r="F22" s="34">
        <f>F17+F19</f>
        <v>5675.37</v>
      </c>
      <c r="G22" s="34">
        <f>G17+G19</f>
        <v>4919.950000000001</v>
      </c>
      <c r="H22" s="34">
        <f>+H17+H19</f>
        <v>20924.71</v>
      </c>
    </row>
    <row r="23" spans="2:8" ht="15.75">
      <c r="B23" s="25"/>
      <c r="C23" s="19"/>
      <c r="D23" s="32" t="s">
        <v>113</v>
      </c>
      <c r="E23" s="19"/>
      <c r="F23" s="34">
        <f>F18+F20</f>
        <v>3485</v>
      </c>
      <c r="G23" s="34">
        <f>G18+G20</f>
        <v>2967.75</v>
      </c>
      <c r="H23" s="34">
        <f>+H18+H20</f>
        <v>12955.05</v>
      </c>
    </row>
    <row r="24" spans="2:8" ht="15.75">
      <c r="B24" s="25"/>
      <c r="C24" s="19"/>
      <c r="D24" s="115"/>
      <c r="E24" s="19"/>
      <c r="F24" s="45"/>
      <c r="G24" s="45"/>
      <c r="H24" s="45"/>
    </row>
    <row r="25" spans="2:8" ht="12.75">
      <c r="B25" s="25"/>
      <c r="C25" s="19" t="s">
        <v>8</v>
      </c>
      <c r="D25" s="19" t="s">
        <v>73</v>
      </c>
      <c r="E25" s="19"/>
      <c r="F25" s="45">
        <v>225.13</v>
      </c>
      <c r="G25" s="45">
        <v>185.74</v>
      </c>
      <c r="H25" s="45">
        <v>910.81</v>
      </c>
    </row>
    <row r="26" spans="2:8" ht="12.75">
      <c r="B26" s="25"/>
      <c r="C26" s="19"/>
      <c r="D26" s="19" t="s">
        <v>114</v>
      </c>
      <c r="E26" s="19"/>
      <c r="F26" s="45">
        <v>209.92</v>
      </c>
      <c r="G26" s="45">
        <v>172.81</v>
      </c>
      <c r="H26" s="45">
        <v>850.71</v>
      </c>
    </row>
    <row r="27" spans="2:8" ht="12.75">
      <c r="B27" s="25"/>
      <c r="C27" s="19" t="s">
        <v>9</v>
      </c>
      <c r="D27" s="35" t="s">
        <v>74</v>
      </c>
      <c r="E27" s="19"/>
      <c r="F27" s="45">
        <v>1349.8</v>
      </c>
      <c r="G27" s="45">
        <v>940.61</v>
      </c>
      <c r="H27" s="45">
        <v>3862.14</v>
      </c>
    </row>
    <row r="28" spans="2:8" ht="12.75">
      <c r="B28" s="25"/>
      <c r="C28" s="19"/>
      <c r="D28" s="35" t="s">
        <v>115</v>
      </c>
      <c r="E28" s="19"/>
      <c r="F28" s="45">
        <v>1349.8</v>
      </c>
      <c r="G28" s="45">
        <v>940.61</v>
      </c>
      <c r="H28" s="45">
        <v>3862.14</v>
      </c>
    </row>
    <row r="29" spans="2:8" ht="12.75">
      <c r="B29" s="25"/>
      <c r="C29" s="19" t="s">
        <v>10</v>
      </c>
      <c r="D29" s="35" t="s">
        <v>69</v>
      </c>
      <c r="E29" s="19"/>
      <c r="F29" s="45">
        <v>829.12</v>
      </c>
      <c r="G29" s="45">
        <v>730.59</v>
      </c>
      <c r="H29" s="45">
        <v>3233.61</v>
      </c>
    </row>
    <row r="30" spans="2:8" ht="12.75">
      <c r="B30" s="25"/>
      <c r="C30" s="19"/>
      <c r="D30" s="35" t="s">
        <v>116</v>
      </c>
      <c r="E30" s="19"/>
      <c r="F30" s="45">
        <v>793.71</v>
      </c>
      <c r="G30" s="45">
        <v>702.62</v>
      </c>
      <c r="H30" s="45">
        <v>3107.79</v>
      </c>
    </row>
    <row r="31" spans="2:8" ht="12.75">
      <c r="B31" s="25"/>
      <c r="C31" s="19"/>
      <c r="D31" s="19"/>
      <c r="E31" s="19"/>
      <c r="F31" s="45"/>
      <c r="G31" s="45"/>
      <c r="H31" s="45"/>
    </row>
    <row r="32" spans="2:8" ht="12.75">
      <c r="B32" s="25"/>
      <c r="C32" s="19"/>
      <c r="D32" s="19"/>
      <c r="E32" s="19"/>
      <c r="F32" s="139"/>
      <c r="G32" s="139"/>
      <c r="H32" s="139"/>
    </row>
    <row r="33" spans="2:8" ht="15.75">
      <c r="B33" s="25"/>
      <c r="C33" s="19"/>
      <c r="D33" s="36" t="s">
        <v>70</v>
      </c>
      <c r="E33" s="19"/>
      <c r="F33" s="34">
        <f aca="true" t="shared" si="0" ref="F33:H34">+F22+F25+F27+F29</f>
        <v>8079.42</v>
      </c>
      <c r="G33" s="34">
        <f t="shared" si="0"/>
        <v>6776.89</v>
      </c>
      <c r="H33" s="34">
        <f t="shared" si="0"/>
        <v>28931.27</v>
      </c>
    </row>
    <row r="34" spans="2:8" ht="15.75">
      <c r="B34" s="25"/>
      <c r="C34" s="19"/>
      <c r="D34" s="36" t="s">
        <v>117</v>
      </c>
      <c r="E34" s="19"/>
      <c r="F34" s="34">
        <f t="shared" si="0"/>
        <v>5838.43</v>
      </c>
      <c r="G34" s="34">
        <f t="shared" si="0"/>
        <v>4783.79</v>
      </c>
      <c r="H34" s="34">
        <f t="shared" si="0"/>
        <v>20775.69</v>
      </c>
    </row>
    <row r="35" spans="2:8" ht="12.75">
      <c r="B35" s="25"/>
      <c r="C35" s="19"/>
      <c r="D35" s="19"/>
      <c r="E35" s="19"/>
      <c r="F35" s="45"/>
      <c r="G35" s="45"/>
      <c r="H35" s="45"/>
    </row>
    <row r="36" spans="2:8" ht="12.75">
      <c r="B36" s="25"/>
      <c r="C36" s="35" t="s">
        <v>71</v>
      </c>
      <c r="D36" s="19"/>
      <c r="E36" s="19"/>
      <c r="F36" s="45">
        <v>1036.46</v>
      </c>
      <c r="G36" s="45">
        <v>646</v>
      </c>
      <c r="H36" s="45">
        <v>2671.67</v>
      </c>
    </row>
    <row r="37" spans="2:8" ht="12.75">
      <c r="B37" s="25"/>
      <c r="C37" s="19"/>
      <c r="D37" s="35" t="s">
        <v>118</v>
      </c>
      <c r="E37" s="19"/>
      <c r="F37" s="45">
        <v>1021.8</v>
      </c>
      <c r="G37" s="45">
        <v>636.21</v>
      </c>
      <c r="H37" s="45">
        <v>2622.5</v>
      </c>
    </row>
    <row r="38" spans="2:8" ht="12.75">
      <c r="B38" s="25"/>
      <c r="C38" s="19"/>
      <c r="D38" s="19"/>
      <c r="E38" s="19"/>
      <c r="F38" s="139"/>
      <c r="G38" s="139"/>
      <c r="H38" s="139"/>
    </row>
    <row r="39" spans="2:11" ht="15.75">
      <c r="B39" s="38" t="s">
        <v>39</v>
      </c>
      <c r="C39" s="19"/>
      <c r="D39" s="19"/>
      <c r="E39" s="19"/>
      <c r="F39" s="33">
        <f>+F33-F36</f>
        <v>7042.96</v>
      </c>
      <c r="G39" s="33">
        <f>+G33-G36</f>
        <v>6130.89</v>
      </c>
      <c r="H39" s="33">
        <f>+H33-H36</f>
        <v>26259.6</v>
      </c>
      <c r="J39" s="20"/>
      <c r="K39" s="20"/>
    </row>
    <row r="40" spans="2:11" ht="12.75">
      <c r="B40" s="25"/>
      <c r="C40" s="19"/>
      <c r="D40" s="19"/>
      <c r="E40" s="19"/>
      <c r="F40" s="45"/>
      <c r="G40" s="45"/>
      <c r="H40" s="45"/>
      <c r="J40" s="20"/>
      <c r="K40" s="39"/>
    </row>
    <row r="41" spans="2:11" ht="15.75">
      <c r="B41" s="154" t="s">
        <v>66</v>
      </c>
      <c r="C41" s="155"/>
      <c r="D41" s="155"/>
      <c r="E41" s="156"/>
      <c r="F41" s="34">
        <f>+F34-F37</f>
        <v>4816.63</v>
      </c>
      <c r="G41" s="34">
        <f>+G34-G37</f>
        <v>4147.58</v>
      </c>
      <c r="H41" s="34">
        <f>+H34-H37</f>
        <v>18153.19</v>
      </c>
      <c r="J41" s="20"/>
      <c r="K41" s="39"/>
    </row>
    <row r="42" spans="2:11" ht="4.5" customHeight="1">
      <c r="B42" s="25"/>
      <c r="C42" s="19"/>
      <c r="D42" s="19"/>
      <c r="E42" s="19"/>
      <c r="F42" s="45"/>
      <c r="G42" s="45"/>
      <c r="H42" s="45"/>
      <c r="J42" s="20"/>
      <c r="K42" s="39"/>
    </row>
    <row r="43" spans="2:8" ht="15.75">
      <c r="B43" s="29">
        <v>2</v>
      </c>
      <c r="C43" s="30" t="s">
        <v>40</v>
      </c>
      <c r="D43" s="19"/>
      <c r="E43" s="19"/>
      <c r="F43" s="45"/>
      <c r="G43" s="45"/>
      <c r="H43" s="45"/>
    </row>
    <row r="44" spans="2:8" ht="6" customHeight="1">
      <c r="B44" s="25"/>
      <c r="C44" s="19"/>
      <c r="D44" s="19"/>
      <c r="E44" s="19"/>
      <c r="F44" s="45"/>
      <c r="G44" s="45"/>
      <c r="H44" s="45"/>
    </row>
    <row r="45" spans="2:8" ht="12.75">
      <c r="B45" s="25"/>
      <c r="C45" s="19" t="s">
        <v>7</v>
      </c>
      <c r="D45" s="19" t="s">
        <v>32</v>
      </c>
      <c r="E45" s="31" t="s">
        <v>33</v>
      </c>
      <c r="F45" s="45">
        <v>1304.98</v>
      </c>
      <c r="G45" s="45">
        <v>1125.39</v>
      </c>
      <c r="H45" s="45">
        <v>4938.12</v>
      </c>
    </row>
    <row r="46" spans="2:8" ht="12.75">
      <c r="B46" s="25"/>
      <c r="C46" s="19"/>
      <c r="D46" s="19"/>
      <c r="E46" s="31" t="s">
        <v>34</v>
      </c>
      <c r="F46" s="45">
        <v>-89.25</v>
      </c>
      <c r="G46" s="45">
        <v>-99.77</v>
      </c>
      <c r="H46" s="45">
        <v>-349.51</v>
      </c>
    </row>
    <row r="47" spans="2:8" ht="15.75">
      <c r="B47" s="25"/>
      <c r="C47" s="19"/>
      <c r="D47" s="32" t="s">
        <v>35</v>
      </c>
      <c r="E47" s="19"/>
      <c r="F47" s="34">
        <f>+F45+F46</f>
        <v>1215.73</v>
      </c>
      <c r="G47" s="34">
        <f>+G45+G46</f>
        <v>1025.6200000000001</v>
      </c>
      <c r="H47" s="34">
        <f>+H45+H46</f>
        <v>4588.61</v>
      </c>
    </row>
    <row r="48" spans="2:8" ht="12.75">
      <c r="B48" s="25"/>
      <c r="C48" s="19"/>
      <c r="D48" s="19"/>
      <c r="E48" s="19"/>
      <c r="F48" s="45"/>
      <c r="G48" s="45"/>
      <c r="H48" s="45"/>
    </row>
    <row r="49" spans="2:8" ht="12.75">
      <c r="B49" s="25"/>
      <c r="C49" s="19" t="s">
        <v>8</v>
      </c>
      <c r="D49" s="19" t="s">
        <v>36</v>
      </c>
      <c r="E49" s="19"/>
      <c r="F49" s="45">
        <v>38.52</v>
      </c>
      <c r="G49" s="45">
        <v>30.59</v>
      </c>
      <c r="H49" s="45">
        <v>216.64</v>
      </c>
    </row>
    <row r="50" spans="2:8" ht="12.75">
      <c r="B50" s="25"/>
      <c r="C50" s="19" t="s">
        <v>9</v>
      </c>
      <c r="D50" s="35" t="s">
        <v>37</v>
      </c>
      <c r="E50" s="19"/>
      <c r="F50" s="45">
        <v>123.1</v>
      </c>
      <c r="G50" s="45">
        <v>99.89</v>
      </c>
      <c r="H50" s="45">
        <v>436.36</v>
      </c>
    </row>
    <row r="51" spans="2:8" ht="12.75">
      <c r="B51" s="25"/>
      <c r="C51" s="19" t="s">
        <v>10</v>
      </c>
      <c r="D51" s="35" t="s">
        <v>38</v>
      </c>
      <c r="E51" s="19"/>
      <c r="F51" s="45">
        <v>188.46</v>
      </c>
      <c r="G51" s="45">
        <v>127.81</v>
      </c>
      <c r="H51" s="45">
        <v>684.26</v>
      </c>
    </row>
    <row r="52" spans="2:8" ht="12.75">
      <c r="B52" s="25"/>
      <c r="C52" s="19"/>
      <c r="D52" s="19"/>
      <c r="E52" s="19"/>
      <c r="F52" s="139"/>
      <c r="G52" s="139"/>
      <c r="H52" s="139"/>
    </row>
    <row r="53" spans="2:8" ht="15.75">
      <c r="B53" s="25"/>
      <c r="C53" s="19"/>
      <c r="D53" s="30" t="s">
        <v>41</v>
      </c>
      <c r="E53" s="19"/>
      <c r="F53" s="37">
        <f>+F47+SUM(F49:F51)</f>
        <v>1565.81</v>
      </c>
      <c r="G53" s="37">
        <f>+G47+SUM(G49:G51)</f>
        <v>1283.91</v>
      </c>
      <c r="H53" s="37">
        <f>+H47+SUM(H49:H51)</f>
        <v>5925.87</v>
      </c>
    </row>
    <row r="54" spans="2:8" ht="12.75">
      <c r="B54" s="25"/>
      <c r="C54" s="19"/>
      <c r="D54" s="19"/>
      <c r="E54" s="19"/>
      <c r="F54" s="45"/>
      <c r="G54" s="45"/>
      <c r="H54" s="45"/>
    </row>
    <row r="55" spans="2:8" ht="12.75">
      <c r="B55" s="25"/>
      <c r="C55" s="19" t="s">
        <v>42</v>
      </c>
      <c r="D55" s="41" t="s">
        <v>43</v>
      </c>
      <c r="E55" s="19" t="s">
        <v>44</v>
      </c>
      <c r="F55" s="45">
        <v>5.8</v>
      </c>
      <c r="G55" s="45">
        <v>5.84</v>
      </c>
      <c r="H55" s="45">
        <v>53.36</v>
      </c>
    </row>
    <row r="56" spans="2:8" s="42" customFormat="1" ht="25.5">
      <c r="B56" s="43"/>
      <c r="C56" s="175"/>
      <c r="D56" s="44" t="s">
        <v>45</v>
      </c>
      <c r="E56" s="176" t="s">
        <v>67</v>
      </c>
      <c r="F56" s="159">
        <v>-10.08</v>
      </c>
      <c r="G56" s="159">
        <v>-39.4</v>
      </c>
      <c r="H56" s="159">
        <v>-142.8</v>
      </c>
    </row>
    <row r="57" spans="2:8" ht="12.75">
      <c r="B57" s="25"/>
      <c r="C57" s="19"/>
      <c r="D57" s="19"/>
      <c r="E57" s="19"/>
      <c r="F57" s="139"/>
      <c r="G57" s="139"/>
      <c r="H57" s="139"/>
    </row>
    <row r="58" spans="2:8" ht="15.75">
      <c r="B58" s="150" t="s">
        <v>109</v>
      </c>
      <c r="C58" s="113"/>
      <c r="D58" s="113"/>
      <c r="E58" s="149"/>
      <c r="F58" s="33">
        <f>+F53-F55-F56</f>
        <v>1570.09</v>
      </c>
      <c r="G58" s="33">
        <f>+G53-G55-G56</f>
        <v>1317.4700000000003</v>
      </c>
      <c r="H58" s="33">
        <f>+H53-H55-H56</f>
        <v>6015.31</v>
      </c>
    </row>
    <row r="59" spans="2:8" ht="6.75" customHeight="1">
      <c r="B59" s="46"/>
      <c r="C59" s="19"/>
      <c r="D59" s="19"/>
      <c r="E59" s="19"/>
      <c r="F59" s="37"/>
      <c r="G59" s="37"/>
      <c r="H59" s="37"/>
    </row>
    <row r="60" spans="2:8" ht="12.75">
      <c r="B60" s="78" t="s">
        <v>107</v>
      </c>
      <c r="C60" s="47"/>
      <c r="D60" s="47"/>
      <c r="E60" s="47"/>
      <c r="F60" s="45">
        <v>499.78</v>
      </c>
      <c r="G60" s="45">
        <v>438.77</v>
      </c>
      <c r="H60" s="45">
        <v>1954.31</v>
      </c>
    </row>
    <row r="61" spans="2:8" ht="8.25" customHeight="1">
      <c r="B61" s="126"/>
      <c r="C61" s="19"/>
      <c r="D61" s="19"/>
      <c r="E61" s="19"/>
      <c r="F61" s="37"/>
      <c r="G61" s="37"/>
      <c r="H61" s="37"/>
    </row>
    <row r="62" spans="2:8" ht="15.75">
      <c r="B62" s="148" t="s">
        <v>97</v>
      </c>
      <c r="C62" s="113"/>
      <c r="D62" s="113"/>
      <c r="E62" s="149"/>
      <c r="F62" s="34">
        <f>+F58-F60</f>
        <v>1070.31</v>
      </c>
      <c r="G62" s="34">
        <f>+G58-G60</f>
        <v>878.7000000000003</v>
      </c>
      <c r="H62" s="34">
        <f>+H58-H60</f>
        <v>4061.0000000000005</v>
      </c>
    </row>
    <row r="63" spans="2:8" ht="12.75">
      <c r="B63" s="21"/>
      <c r="C63" s="22"/>
      <c r="D63" s="22"/>
      <c r="E63" s="22"/>
      <c r="F63" s="146"/>
      <c r="G63" s="171"/>
      <c r="H63" s="171"/>
    </row>
    <row r="64" spans="2:8" ht="15.75">
      <c r="B64" s="29">
        <v>3</v>
      </c>
      <c r="C64" s="36" t="s">
        <v>46</v>
      </c>
      <c r="D64" s="19"/>
      <c r="E64" s="19"/>
      <c r="F64" s="147"/>
      <c r="G64" s="45"/>
      <c r="H64" s="45"/>
    </row>
    <row r="65" spans="2:8" ht="12.75">
      <c r="B65" s="25"/>
      <c r="C65" s="19"/>
      <c r="D65" s="19"/>
      <c r="E65" s="19"/>
      <c r="F65" s="147"/>
      <c r="G65" s="45"/>
      <c r="H65" s="45"/>
    </row>
    <row r="66" spans="2:8" ht="40.5" customHeight="1">
      <c r="B66" s="25"/>
      <c r="C66" s="19" t="s">
        <v>7</v>
      </c>
      <c r="D66" s="19" t="s">
        <v>32</v>
      </c>
      <c r="E66" s="31" t="s">
        <v>47</v>
      </c>
      <c r="F66" s="169">
        <v>3031.55</v>
      </c>
      <c r="G66" s="140">
        <v>2632.15</v>
      </c>
      <c r="H66" s="140">
        <v>2997.5</v>
      </c>
    </row>
    <row r="67" spans="2:8" ht="12.75">
      <c r="B67" s="25"/>
      <c r="C67" s="19"/>
      <c r="D67" s="19"/>
      <c r="E67" s="31" t="s">
        <v>34</v>
      </c>
      <c r="F67" s="170">
        <v>1888.05</v>
      </c>
      <c r="G67" s="139">
        <v>1928.92</v>
      </c>
      <c r="H67" s="45">
        <v>1719.05</v>
      </c>
    </row>
    <row r="68" spans="2:8" ht="15.75">
      <c r="B68" s="25"/>
      <c r="C68" s="19"/>
      <c r="D68" s="32" t="s">
        <v>35</v>
      </c>
      <c r="E68" s="19"/>
      <c r="F68" s="34">
        <f>+F66+F67</f>
        <v>4919.6</v>
      </c>
      <c r="G68" s="34">
        <f>+G66+G67</f>
        <v>4561.07</v>
      </c>
      <c r="H68" s="34">
        <f>+H66+H67</f>
        <v>4716.55</v>
      </c>
    </row>
    <row r="69" spans="2:8" ht="12.75">
      <c r="B69" s="25"/>
      <c r="C69" s="19"/>
      <c r="D69" s="19"/>
      <c r="E69" s="19"/>
      <c r="F69" s="171"/>
      <c r="G69" s="171"/>
      <c r="H69" s="45"/>
    </row>
    <row r="70" spans="2:8" ht="12.75">
      <c r="B70" s="25"/>
      <c r="C70" s="19" t="s">
        <v>8</v>
      </c>
      <c r="D70" s="19" t="s">
        <v>36</v>
      </c>
      <c r="E70" s="19"/>
      <c r="F70" s="45">
        <v>2511.14</v>
      </c>
      <c r="G70" s="45">
        <v>2272.31</v>
      </c>
      <c r="H70" s="45">
        <v>2457.35</v>
      </c>
    </row>
    <row r="71" spans="2:8" ht="12.75">
      <c r="B71" s="25"/>
      <c r="C71" s="19" t="s">
        <v>9</v>
      </c>
      <c r="D71" s="35" t="s">
        <v>37</v>
      </c>
      <c r="E71" s="19"/>
      <c r="F71" s="45">
        <v>1440.55</v>
      </c>
      <c r="G71" s="45">
        <v>1389.03</v>
      </c>
      <c r="H71" s="45">
        <v>1579.56</v>
      </c>
    </row>
    <row r="72" spans="2:8" ht="12.75">
      <c r="B72" s="25"/>
      <c r="C72" s="19" t="s">
        <v>10</v>
      </c>
      <c r="D72" s="35" t="s">
        <v>38</v>
      </c>
      <c r="E72" s="19"/>
      <c r="F72" s="45">
        <v>3635.82</v>
      </c>
      <c r="G72" s="45">
        <v>3707.29</v>
      </c>
      <c r="H72" s="45">
        <v>3711.27</v>
      </c>
    </row>
    <row r="73" spans="2:8" ht="12.75">
      <c r="B73" s="25"/>
      <c r="C73" s="19"/>
      <c r="D73" s="19"/>
      <c r="E73" s="19"/>
      <c r="F73" s="139"/>
      <c r="G73" s="139"/>
      <c r="H73" s="139"/>
    </row>
    <row r="74" spans="2:8" ht="15.75">
      <c r="B74" s="46" t="s">
        <v>48</v>
      </c>
      <c r="C74" s="19"/>
      <c r="D74" s="19"/>
      <c r="E74" s="19"/>
      <c r="F74" s="40">
        <f>+SUM(F68:F72)</f>
        <v>12507.109999999999</v>
      </c>
      <c r="G74" s="40">
        <f>+SUM(G68:G72)</f>
        <v>11929.7</v>
      </c>
      <c r="H74" s="40">
        <f>+SUM(H68:H72)</f>
        <v>12464.73</v>
      </c>
    </row>
    <row r="75" spans="2:8" ht="12.75">
      <c r="B75" s="21"/>
      <c r="C75" s="22"/>
      <c r="D75" s="22"/>
      <c r="E75" s="22"/>
      <c r="F75" s="144"/>
      <c r="G75" s="144"/>
      <c r="H75" s="145"/>
    </row>
    <row r="76" spans="2:8" ht="41.25" customHeight="1">
      <c r="B76" s="200" t="s">
        <v>137</v>
      </c>
      <c r="C76" s="201"/>
      <c r="D76" s="201"/>
      <c r="E76" s="201"/>
      <c r="F76" s="201"/>
      <c r="G76" s="201"/>
      <c r="H76" s="202"/>
    </row>
    <row r="77" spans="2:8" ht="12.75">
      <c r="B77" s="203"/>
      <c r="C77" s="204"/>
      <c r="D77" s="204"/>
      <c r="E77" s="204"/>
      <c r="F77" s="204"/>
      <c r="G77" s="204"/>
      <c r="H77" s="205"/>
    </row>
    <row r="83" ht="12.75">
      <c r="E83" s="48"/>
    </row>
    <row r="84" ht="12.75">
      <c r="E84" s="48"/>
    </row>
    <row r="85" ht="12.75">
      <c r="E85" s="48"/>
    </row>
    <row r="86" spans="6:8" s="49" customFormat="1" ht="12.75">
      <c r="F86" s="131"/>
      <c r="G86" s="131"/>
      <c r="H86" s="131"/>
    </row>
    <row r="87" spans="6:8" s="49" customFormat="1" ht="12.75">
      <c r="F87" s="131"/>
      <c r="G87" s="131"/>
      <c r="H87" s="131"/>
    </row>
    <row r="91" ht="12.75">
      <c r="E91" s="54"/>
    </row>
  </sheetData>
  <sheetProtection/>
  <mergeCells count="4">
    <mergeCell ref="B3:H3"/>
    <mergeCell ref="B5:H5"/>
    <mergeCell ref="B6:H6"/>
    <mergeCell ref="B76:H77"/>
  </mergeCells>
  <printOptions horizontalCentered="1"/>
  <pageMargins left="0.5" right="0.25" top="0.5" bottom="0.5" header="0.5" footer="0.5"/>
  <pageSetup fitToHeight="1" fitToWidth="1" horizontalDpi="300" verticalDpi="3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showGridLines="0" zoomScaleSheetLayoutView="120" zoomScalePageLayoutView="0" workbookViewId="0" topLeftCell="A1">
      <selection activeCell="O26" sqref="O26"/>
    </sheetView>
  </sheetViews>
  <sheetFormatPr defaultColWidth="9.140625" defaultRowHeight="12.75"/>
  <cols>
    <col min="1" max="1" width="6.421875" style="18" customWidth="1"/>
    <col min="2" max="2" width="7.57421875" style="18" customWidth="1"/>
    <col min="3" max="3" width="6.7109375" style="18" customWidth="1"/>
    <col min="4" max="5" width="4.7109375" style="18" customWidth="1"/>
    <col min="6" max="7" width="9.140625" style="18" customWidth="1"/>
    <col min="8" max="8" width="3.00390625" style="18" customWidth="1"/>
    <col min="9" max="16384" width="9.140625" style="18" customWidth="1"/>
  </cols>
  <sheetData>
    <row r="6" spans="2:6" ht="12.75">
      <c r="B6" s="58" t="s">
        <v>110</v>
      </c>
      <c r="F6" s="59"/>
    </row>
    <row r="7" spans="2:6" ht="12.75">
      <c r="B7" s="60"/>
      <c r="F7" s="59"/>
    </row>
    <row r="8" spans="2:15" s="42" customFormat="1" ht="52.5" customHeight="1">
      <c r="B8" s="61" t="s">
        <v>49</v>
      </c>
      <c r="C8" s="206" t="s">
        <v>63</v>
      </c>
      <c r="D8" s="206"/>
      <c r="E8" s="206"/>
      <c r="F8" s="206"/>
      <c r="G8" s="206"/>
      <c r="H8" s="206"/>
      <c r="I8" s="206"/>
      <c r="J8" s="206"/>
      <c r="K8" s="206"/>
      <c r="L8" s="206"/>
      <c r="M8" s="206"/>
      <c r="N8" s="206"/>
      <c r="O8" s="206"/>
    </row>
    <row r="9" spans="2:6" ht="12.75">
      <c r="B9" s="48" t="s">
        <v>50</v>
      </c>
      <c r="F9" s="59"/>
    </row>
    <row r="10" spans="2:6" ht="12.75">
      <c r="B10" s="62" t="s">
        <v>51</v>
      </c>
      <c r="C10" s="18" t="s">
        <v>52</v>
      </c>
      <c r="F10" s="59"/>
    </row>
    <row r="11" spans="2:6" ht="12.75">
      <c r="B11" s="48" t="s">
        <v>53</v>
      </c>
      <c r="F11" s="59"/>
    </row>
    <row r="12" spans="2:9" ht="12.75">
      <c r="B12" s="48"/>
      <c r="C12" s="18" t="s">
        <v>32</v>
      </c>
      <c r="D12" s="63" t="s">
        <v>54</v>
      </c>
      <c r="E12" s="18" t="s">
        <v>55</v>
      </c>
      <c r="F12" s="59"/>
      <c r="H12" s="64" t="s">
        <v>20</v>
      </c>
      <c r="I12" s="18" t="s">
        <v>56</v>
      </c>
    </row>
    <row r="13" spans="2:15" s="42" customFormat="1" ht="40.5" customHeight="1">
      <c r="B13" s="65" t="s">
        <v>57</v>
      </c>
      <c r="C13" s="66"/>
      <c r="D13" s="67" t="s">
        <v>54</v>
      </c>
      <c r="E13" s="66" t="s">
        <v>58</v>
      </c>
      <c r="F13" s="68"/>
      <c r="G13" s="66"/>
      <c r="H13" s="69" t="s">
        <v>20</v>
      </c>
      <c r="I13" s="190" t="s">
        <v>108</v>
      </c>
      <c r="J13" s="190"/>
      <c r="K13" s="190"/>
      <c r="L13" s="190"/>
      <c r="M13" s="190"/>
      <c r="N13" s="190"/>
      <c r="O13" s="190"/>
    </row>
    <row r="14" spans="2:8" ht="12.75">
      <c r="B14" s="48"/>
      <c r="C14"/>
      <c r="D14"/>
      <c r="E14"/>
      <c r="F14"/>
      <c r="G14"/>
      <c r="H14" s="64"/>
    </row>
    <row r="15" spans="2:9" ht="12.75">
      <c r="B15" s="48"/>
      <c r="C15" t="s">
        <v>59</v>
      </c>
      <c r="D15"/>
      <c r="E15"/>
      <c r="F15"/>
      <c r="G15"/>
      <c r="H15" s="64" t="s">
        <v>20</v>
      </c>
      <c r="I15" s="18" t="s">
        <v>60</v>
      </c>
    </row>
    <row r="16" spans="2:7" ht="12.75">
      <c r="B16" s="48"/>
      <c r="C16" s="70"/>
      <c r="D16" s="70"/>
      <c r="E16" s="70"/>
      <c r="F16" s="71"/>
      <c r="G16" s="70"/>
    </row>
    <row r="17" spans="2:15" ht="27.75" customHeight="1">
      <c r="B17" s="48"/>
      <c r="C17" s="66" t="s">
        <v>38</v>
      </c>
      <c r="D17" s="66"/>
      <c r="E17" s="66"/>
      <c r="F17" s="68"/>
      <c r="G17" s="66"/>
      <c r="H17" s="69" t="s">
        <v>20</v>
      </c>
      <c r="I17" s="206" t="s">
        <v>94</v>
      </c>
      <c r="J17" s="206"/>
      <c r="K17" s="206"/>
      <c r="L17" s="206"/>
      <c r="M17" s="206"/>
      <c r="N17" s="206"/>
      <c r="O17" s="206"/>
    </row>
    <row r="18" spans="2:7" ht="12.75">
      <c r="B18" s="48"/>
      <c r="C18" s="70"/>
      <c r="D18" s="70"/>
      <c r="E18" s="70"/>
      <c r="F18" s="71"/>
      <c r="G18" s="70"/>
    </row>
    <row r="19" spans="2:15" ht="12.75">
      <c r="B19" s="48"/>
      <c r="C19" s="70" t="s">
        <v>37</v>
      </c>
      <c r="D19" s="70"/>
      <c r="E19" s="70"/>
      <c r="F19" s="71"/>
      <c r="G19" s="70"/>
      <c r="H19" s="64" t="s">
        <v>20</v>
      </c>
      <c r="I19" s="190" t="s">
        <v>95</v>
      </c>
      <c r="J19" s="190"/>
      <c r="K19" s="190"/>
      <c r="L19" s="190"/>
      <c r="M19" s="190"/>
      <c r="N19" s="190"/>
      <c r="O19" s="190"/>
    </row>
    <row r="20" spans="3:7" ht="12.75">
      <c r="C20" s="70"/>
      <c r="D20" s="70"/>
      <c r="E20" s="70"/>
      <c r="F20" s="71"/>
      <c r="G20" s="70"/>
    </row>
    <row r="21" spans="2:15" s="42" customFormat="1" ht="26.25" customHeight="1">
      <c r="B21" s="61" t="s">
        <v>61</v>
      </c>
      <c r="C21" s="208" t="s">
        <v>123</v>
      </c>
      <c r="D21" s="208"/>
      <c r="E21" s="208"/>
      <c r="F21" s="208"/>
      <c r="G21" s="208"/>
      <c r="H21" s="208"/>
      <c r="I21" s="208"/>
      <c r="J21" s="208"/>
      <c r="K21" s="208"/>
      <c r="L21" s="208"/>
      <c r="M21" s="208"/>
      <c r="N21" s="208"/>
      <c r="O21" s="208"/>
    </row>
    <row r="22" spans="2:7" ht="12.75">
      <c r="B22" s="48"/>
      <c r="C22" s="70"/>
      <c r="D22" s="70"/>
      <c r="E22" s="70"/>
      <c r="F22" s="71"/>
      <c r="G22" s="70"/>
    </row>
    <row r="23" spans="2:15" s="42" customFormat="1" ht="39.75" customHeight="1">
      <c r="B23" s="72" t="s">
        <v>96</v>
      </c>
      <c r="C23" s="208" t="s">
        <v>136</v>
      </c>
      <c r="D23" s="208"/>
      <c r="E23" s="208"/>
      <c r="F23" s="208"/>
      <c r="G23" s="208"/>
      <c r="H23" s="208"/>
      <c r="I23" s="208"/>
      <c r="J23" s="208"/>
      <c r="K23" s="208"/>
      <c r="L23" s="208"/>
      <c r="M23" s="208"/>
      <c r="N23" s="208"/>
      <c r="O23" s="208"/>
    </row>
    <row r="24" spans="2:7" ht="12.75">
      <c r="B24" s="48"/>
      <c r="C24" s="70"/>
      <c r="D24" s="70"/>
      <c r="E24" s="70"/>
      <c r="F24" s="71"/>
      <c r="G24" s="70"/>
    </row>
    <row r="25" spans="2:15" ht="26.25" customHeight="1">
      <c r="B25" s="56" t="s">
        <v>62</v>
      </c>
      <c r="C25" s="208" t="s">
        <v>135</v>
      </c>
      <c r="D25" s="206"/>
      <c r="E25" s="206"/>
      <c r="F25" s="206"/>
      <c r="G25" s="206"/>
      <c r="H25" s="206"/>
      <c r="I25" s="206"/>
      <c r="J25" s="206"/>
      <c r="K25" s="206"/>
      <c r="L25" s="206"/>
      <c r="M25" s="206"/>
      <c r="N25" s="206"/>
      <c r="O25" s="206"/>
    </row>
    <row r="26" spans="2:7" ht="12.75">
      <c r="B26" s="48"/>
      <c r="C26" s="70"/>
      <c r="D26" s="70"/>
      <c r="E26" s="70"/>
      <c r="F26" s="71"/>
      <c r="G26" s="70"/>
    </row>
    <row r="27" spans="2:7" ht="12.75">
      <c r="B27" s="48" t="s">
        <v>53</v>
      </c>
      <c r="C27" s="70"/>
      <c r="D27" s="70"/>
      <c r="E27" s="70"/>
      <c r="F27" s="71"/>
      <c r="G27" s="70"/>
    </row>
    <row r="28" spans="3:7" ht="12.75">
      <c r="C28" s="70"/>
      <c r="D28" s="70"/>
      <c r="E28" s="70"/>
      <c r="F28" s="71"/>
      <c r="G28" s="70"/>
    </row>
    <row r="29" spans="2:7" ht="12.75">
      <c r="B29" s="48"/>
      <c r="C29" s="70"/>
      <c r="D29" s="70"/>
      <c r="E29" s="70"/>
      <c r="F29" s="71"/>
      <c r="G29" s="70"/>
    </row>
    <row r="30" spans="2:6" ht="12.75">
      <c r="B30" s="48"/>
      <c r="F30" s="59"/>
    </row>
    <row r="31" ht="12.75">
      <c r="F31" s="59"/>
    </row>
    <row r="32" spans="2:15" ht="12.75">
      <c r="B32" s="48" t="s">
        <v>25</v>
      </c>
      <c r="C32" s="57"/>
      <c r="D32" s="57"/>
      <c r="I32" s="57"/>
      <c r="L32" s="207" t="s">
        <v>26</v>
      </c>
      <c r="M32" s="207"/>
      <c r="N32" s="207"/>
      <c r="O32" s="207"/>
    </row>
    <row r="33" spans="2:10" ht="12.75">
      <c r="B33" s="48" t="s">
        <v>27</v>
      </c>
      <c r="C33" s="48"/>
      <c r="D33" s="48"/>
      <c r="I33" s="48"/>
      <c r="J33" s="57"/>
    </row>
    <row r="34" spans="2:11" ht="12.75">
      <c r="B34" s="48" t="s">
        <v>28</v>
      </c>
      <c r="C34" s="48"/>
      <c r="D34" s="48"/>
      <c r="I34" s="48"/>
      <c r="J34" s="57"/>
      <c r="K34" s="57"/>
    </row>
    <row r="35" spans="2:11" ht="12.75">
      <c r="B35" s="172" t="s">
        <v>131</v>
      </c>
      <c r="C35" s="57"/>
      <c r="D35" s="57"/>
      <c r="I35" s="57"/>
      <c r="J35" s="73"/>
      <c r="K35" s="73"/>
    </row>
    <row r="36" spans="2:14" ht="12.75">
      <c r="B36" s="48" t="s">
        <v>29</v>
      </c>
      <c r="C36" s="57"/>
      <c r="D36" s="57"/>
      <c r="J36" s="73"/>
      <c r="L36" s="18" t="s">
        <v>102</v>
      </c>
      <c r="N36" s="114" t="s">
        <v>65</v>
      </c>
    </row>
    <row r="41" spans="3:14" s="49" customFormat="1" ht="12.75">
      <c r="C41" s="50"/>
      <c r="D41" s="74"/>
      <c r="E41" s="52"/>
      <c r="F41" s="51"/>
      <c r="G41" s="51"/>
      <c r="J41" s="53"/>
      <c r="K41" s="53"/>
      <c r="L41" s="52"/>
      <c r="M41" s="75"/>
      <c r="N41" s="47"/>
    </row>
    <row r="42" spans="3:14" s="49" customFormat="1" ht="12.75">
      <c r="C42" s="50"/>
      <c r="D42" s="74"/>
      <c r="E42" s="52"/>
      <c r="F42" s="51"/>
      <c r="G42" s="51"/>
      <c r="J42" s="53"/>
      <c r="K42" s="53"/>
      <c r="L42" s="52"/>
      <c r="M42" s="75"/>
      <c r="N42" s="47"/>
    </row>
    <row r="43" spans="3:14" s="49" customFormat="1" ht="12.75">
      <c r="C43" s="50"/>
      <c r="D43" s="74"/>
      <c r="E43" s="52"/>
      <c r="F43" s="51"/>
      <c r="G43" s="51"/>
      <c r="J43" s="53"/>
      <c r="K43" s="53"/>
      <c r="L43" s="52"/>
      <c r="M43" s="75"/>
      <c r="N43" s="47"/>
    </row>
    <row r="44" spans="3:14" s="49" customFormat="1" ht="12.75">
      <c r="C44" s="50"/>
      <c r="D44" s="74"/>
      <c r="E44" s="52"/>
      <c r="F44" s="51"/>
      <c r="G44" s="51"/>
      <c r="J44" s="53"/>
      <c r="K44" s="53"/>
      <c r="L44" s="52"/>
      <c r="M44" s="75"/>
      <c r="N44" s="47"/>
    </row>
    <row r="45" spans="3:14" s="49" customFormat="1" ht="12.75">
      <c r="C45" s="50"/>
      <c r="D45" s="74"/>
      <c r="E45" s="52"/>
      <c r="F45" s="51"/>
      <c r="G45" s="51"/>
      <c r="J45" s="53"/>
      <c r="K45" s="53"/>
      <c r="L45" s="52"/>
      <c r="M45" s="75"/>
      <c r="N45" s="47"/>
    </row>
    <row r="46" spans="2:7" ht="12.75">
      <c r="B46" s="48"/>
      <c r="C46" s="70"/>
      <c r="D46" s="70"/>
      <c r="E46" s="70"/>
      <c r="F46" s="71"/>
      <c r="G46" s="70"/>
    </row>
    <row r="56" spans="3:14" ht="12.75">
      <c r="C56" s="174"/>
      <c r="D56" s="174"/>
      <c r="E56" s="174"/>
      <c r="F56" s="174"/>
      <c r="G56" s="174"/>
      <c r="H56" s="174"/>
      <c r="I56" s="174"/>
      <c r="J56" s="174"/>
      <c r="K56" s="174"/>
      <c r="L56" s="174"/>
      <c r="M56" s="174"/>
      <c r="N56" s="174"/>
    </row>
    <row r="66" ht="40.5" customHeight="1"/>
  </sheetData>
  <sheetProtection/>
  <mergeCells count="8">
    <mergeCell ref="C8:O8"/>
    <mergeCell ref="I13:O13"/>
    <mergeCell ref="I17:O17"/>
    <mergeCell ref="L32:O32"/>
    <mergeCell ref="C23:O23"/>
    <mergeCell ref="C25:O25"/>
    <mergeCell ref="I19:O19"/>
    <mergeCell ref="C21:O21"/>
  </mergeCells>
  <printOptions horizontalCentered="1"/>
  <pageMargins left="0.5" right="0.25" top="1" bottom="0.5" header="0.5" footer="0.5"/>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Koyel</cp:lastModifiedBy>
  <cp:lastPrinted>2010-07-20T09:12:50Z</cp:lastPrinted>
  <dcterms:created xsi:type="dcterms:W3CDTF">2007-10-13T06:28:20Z</dcterms:created>
  <dcterms:modified xsi:type="dcterms:W3CDTF">2010-07-22T08:40:36Z</dcterms:modified>
  <cp:category/>
  <cp:version/>
  <cp:contentType/>
  <cp:contentStatus/>
</cp:coreProperties>
</file>