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11430" windowHeight="4875" activeTab="0"/>
  </bookViews>
  <sheets>
    <sheet name="SEBI" sheetId="1" r:id="rId1"/>
    <sheet name="SEGMENT" sheetId="2" r:id="rId2"/>
    <sheet name="SEGMENT NOTES" sheetId="3" r:id="rId3"/>
    <sheet name="Listing Agreement" sheetId="4" r:id="rId4"/>
    <sheet name="CFS " sheetId="5" r:id="rId5"/>
  </sheets>
  <definedNames>
    <definedName name="_xlnm.Print_Area" localSheetId="4">'CFS '!$B$1:$L$61</definedName>
    <definedName name="_xlnm.Print_Area" localSheetId="3">'Listing Agreement'!$A$1:$H$37</definedName>
    <definedName name="_xlnm.Print_Area" localSheetId="0">'SEBI'!$B$2:$J$71</definedName>
    <definedName name="_xlnm.Print_Area" localSheetId="1">'SEGMENT'!$B$3:$I$77</definedName>
    <definedName name="_xlnm.Print_Area" localSheetId="2">'SEGMENT NOTES'!$B$6:$O$36</definedName>
  </definedNames>
  <calcPr fullCalcOnLoad="1"/>
</workbook>
</file>

<file path=xl/sharedStrings.xml><?xml version="1.0" encoding="utf-8"?>
<sst xmlns="http://schemas.openxmlformats.org/spreadsheetml/2006/main" count="309" uniqueCount="202">
  <si>
    <t>(Rs. in Crores)</t>
  </si>
  <si>
    <t>Quarter</t>
  </si>
  <si>
    <t>Twelve months</t>
  </si>
  <si>
    <t>ended</t>
  </si>
  <si>
    <t>GROSS  INCOME</t>
  </si>
  <si>
    <t>OTHER INCOME</t>
  </si>
  <si>
    <t>NET INCOME (1+2)</t>
  </si>
  <si>
    <t>Less:</t>
  </si>
  <si>
    <t>a)</t>
  </si>
  <si>
    <t>b)</t>
  </si>
  <si>
    <t>c)</t>
  </si>
  <si>
    <t>d)</t>
  </si>
  <si>
    <t>Employees cost</t>
  </si>
  <si>
    <t>e)</t>
  </si>
  <si>
    <t>Depreciation</t>
  </si>
  <si>
    <t>f)</t>
  </si>
  <si>
    <t>Other expenditure</t>
  </si>
  <si>
    <t>INTEREST (Net)</t>
  </si>
  <si>
    <t>PAID UP EQUITY SHARE CAPITAL</t>
  </si>
  <si>
    <t>(Ordinary shares of Re. 1/- each)</t>
  </si>
  <si>
    <t>RESERVES EXCLUDING REVALUATION RESERVES</t>
  </si>
  <si>
    <t>-</t>
  </si>
  <si>
    <t>Basic (Rs.)</t>
  </si>
  <si>
    <t>Diluted (Rs.)</t>
  </si>
  <si>
    <t>NUMBER OF SHARES</t>
  </si>
  <si>
    <t xml:space="preserve">PERCENTAGE OF SHAREHOLDING </t>
  </si>
  <si>
    <t xml:space="preserve">Registered Office : </t>
  </si>
  <si>
    <t>For and on behalf of the Board</t>
  </si>
  <si>
    <t xml:space="preserve">Virginia House, 37 J.L. Nehru Road, </t>
  </si>
  <si>
    <t>Kolkata 700 071, India</t>
  </si>
  <si>
    <t>Place : Kolkata, India</t>
  </si>
  <si>
    <t>ITC  LIMITED</t>
  </si>
  <si>
    <t>Segment Revenue</t>
  </si>
  <si>
    <t>FMCG</t>
  </si>
  <si>
    <t>- Cigarettes</t>
  </si>
  <si>
    <t xml:space="preserve"> - Others</t>
  </si>
  <si>
    <t>Total FMCG</t>
  </si>
  <si>
    <t xml:space="preserve"> Hotels</t>
  </si>
  <si>
    <t>Agri Business</t>
  </si>
  <si>
    <t>Paperboards, Paper &amp; Packaging</t>
  </si>
  <si>
    <t>Gross sales / Income from operations</t>
  </si>
  <si>
    <t>Segment Results</t>
  </si>
  <si>
    <t xml:space="preserve">                           Total </t>
  </si>
  <si>
    <t>Less :</t>
  </si>
  <si>
    <t>i)</t>
  </si>
  <si>
    <t>Interest (Net)</t>
  </si>
  <si>
    <t>ii)</t>
  </si>
  <si>
    <t>Capital Employed</t>
  </si>
  <si>
    <t>- Cigarettes *</t>
  </si>
  <si>
    <t>Total Segment Capital Employed</t>
  </si>
  <si>
    <t>(1)</t>
  </si>
  <si>
    <t xml:space="preserve">     </t>
  </si>
  <si>
    <t>(2)</t>
  </si>
  <si>
    <t>The business groups comprise the following :</t>
  </si>
  <si>
    <t xml:space="preserve">      </t>
  </si>
  <si>
    <t>:</t>
  </si>
  <si>
    <t>Cigarettes</t>
  </si>
  <si>
    <t>Cigarettes &amp; Smoking Mixtures.</t>
  </si>
  <si>
    <t xml:space="preserve">  </t>
  </si>
  <si>
    <t>Others</t>
  </si>
  <si>
    <t>Hotels</t>
  </si>
  <si>
    <t>Hoteliering.</t>
  </si>
  <si>
    <t>(3)</t>
  </si>
  <si>
    <t>(5)</t>
  </si>
  <si>
    <t xml:space="preserve">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 </t>
  </si>
  <si>
    <t>ITC Limited</t>
  </si>
  <si>
    <t xml:space="preserve">              Chairman</t>
  </si>
  <si>
    <t>Net sales / Income from operations</t>
  </si>
  <si>
    <t>Other un-allocable income  net of un-allocable expenditure</t>
  </si>
  <si>
    <t>- Cigarettes - Gross</t>
  </si>
  <si>
    <t>Paperboards, Paper &amp; Packaging - Gross</t>
  </si>
  <si>
    <t>Total - Gross</t>
  </si>
  <si>
    <t>Less :  Inter-segment revenue - Gross</t>
  </si>
  <si>
    <t>- Others      - Gross</t>
  </si>
  <si>
    <t xml:space="preserve"> Hotels                     - Gross</t>
  </si>
  <si>
    <t>Agri Business           - Gross</t>
  </si>
  <si>
    <t>Total FMCG      - Gross</t>
  </si>
  <si>
    <t>Purchase of traded goods</t>
  </si>
  <si>
    <t>PUBLIC SHAREHOLDING</t>
  </si>
  <si>
    <t>31.03.2008</t>
  </si>
  <si>
    <t>EXPENDITURE</t>
  </si>
  <si>
    <t>(Increase) / decrease in stock-in-trade and work in progress</t>
  </si>
  <si>
    <t>Consumption of raw materials</t>
  </si>
  <si>
    <t>g)       Total</t>
  </si>
  <si>
    <t>TAX EXPENSE</t>
  </si>
  <si>
    <t>OTHER OPERATING INCOME</t>
  </si>
  <si>
    <t>PROFIT FROM OPERATIONS BEFORE OTHER INCOME AND INTEREST (3-4)</t>
  </si>
  <si>
    <t>Notes :</t>
  </si>
  <si>
    <t>(i)</t>
  </si>
  <si>
    <t xml:space="preserve">        </t>
  </si>
  <si>
    <t>(ii)</t>
  </si>
  <si>
    <t>(iii)</t>
  </si>
  <si>
    <t>(iv)</t>
  </si>
  <si>
    <t>(v)</t>
  </si>
  <si>
    <t>(vi)</t>
  </si>
  <si>
    <t>The above is as per Clause 41 of the Listing Agreement.</t>
  </si>
  <si>
    <t>Gross Income comprises Segment Revenue, Other Operating Income and Other Income.</t>
  </si>
  <si>
    <t>Paperboards, Paper including Specialty Paper &amp; Packaging including Flexibles.</t>
  </si>
  <si>
    <t>Agri commodities such as rice, soya, coffee and leaf tobacco.</t>
  </si>
  <si>
    <t>(4)</t>
  </si>
  <si>
    <t>Profit After Tax</t>
  </si>
  <si>
    <t>Figures for the corresponding previous periods have been re-arranged, wherever necessary, to conform to the figures of the current period.</t>
  </si>
  <si>
    <t>(vii)</t>
  </si>
  <si>
    <t>During the quarter, no investor complaint was received. There were no complaints pending at the beginning of the quarter.</t>
  </si>
  <si>
    <t>(ix)</t>
  </si>
  <si>
    <t>PROFIT AFTER INTEREST AND BEFORE TAX  (7-8)</t>
  </si>
  <si>
    <t>NET SALES</t>
  </si>
  <si>
    <t>Executive Director</t>
  </si>
  <si>
    <t>PROFIT BEFORE INTEREST (5+6)</t>
  </si>
  <si>
    <t>NET PROFIT AFTER TAX  (9-10)</t>
  </si>
  <si>
    <t>EARNINGS PER SHARE (Rs.)</t>
  </si>
  <si>
    <t xml:space="preserve">Segment-wise Revenue, Results and Capital Employed for the </t>
  </si>
  <si>
    <t>(viii) a)</t>
  </si>
  <si>
    <t xml:space="preserve">        b)</t>
  </si>
  <si>
    <t>Tax Expense</t>
  </si>
  <si>
    <t>Branded Packaged Foods (Staples, Biscuits, Confectionery, Snack Foods and Ready to Eat Foods), Garments, Educational and other Stationery products, Matches, Agarbattis and Personal Care products.</t>
  </si>
  <si>
    <t>Figures for the previous periods have been re-arranged, wherever necessary, to conform to the figures for the current period. The Company does not have any Exceptional or Extraordinary item to report for the above periods.</t>
  </si>
  <si>
    <t>Audited Financial Results for the Quarter and Twelve Months ended 31st March, 2009</t>
  </si>
  <si>
    <t>31.03.2009</t>
  </si>
  <si>
    <t>The above results were reviewed by the Audit Committee and approved at the meeting of the Board of Directors of the Company held on 22nd May, 2009.</t>
  </si>
  <si>
    <t>Profit Before Tax</t>
  </si>
  <si>
    <t>Dated : 22nd May, 2009</t>
  </si>
  <si>
    <t>Disclosure as required under other clauses of the Listing Agreement</t>
  </si>
  <si>
    <t>Twelve Months</t>
  </si>
  <si>
    <t>Ended 31.03.2008</t>
  </si>
  <si>
    <t>NET PROFIT</t>
  </si>
  <si>
    <t>PROFIT BROUGHT FORWARD</t>
  </si>
  <si>
    <t>AVAILABLE FOR APPROPRIATION</t>
  </si>
  <si>
    <t>APPROPRIATION OF PROFIT AND RESERVE</t>
  </si>
  <si>
    <t>Transfer to General Reserve</t>
  </si>
  <si>
    <t>Profit carried forward</t>
  </si>
  <si>
    <t>DIVIDEND INCLUDING DIVIDEND TAX</t>
  </si>
  <si>
    <t>Ended 31.03.2009</t>
  </si>
  <si>
    <t xml:space="preserve">The above was approved at the meeting of the Board of Directors of the Company held on 22nd May, 2009.  </t>
  </si>
  <si>
    <t>NOTES</t>
  </si>
  <si>
    <t>Quarter and Twelve Months ended 31st March, 2009</t>
  </si>
  <si>
    <t xml:space="preserve">The Company's Agri Business markets agri commodities in the export and domestic markets; supplies agri raw materials to the Branded Packaged Foods Business and sources leaf tobacco for the Cigarettes Business. The segment results for the quarter / twelve months are after absorbing costs relating to the strategic e-Choupal initiative. </t>
  </si>
  <si>
    <t>During the quarter, 28,89,030 Ordinary Shares of Re. 1/- each were issued and allotted under the Company's Employee Stock Option Schemes. Consequently, the issued and paid-up Share Capital of the Company as on 31st March, 2009 stands increased to Rs. 377,43,99,560/-.</t>
  </si>
  <si>
    <t>Audited Financial Results (Consolidated)</t>
  </si>
  <si>
    <t>Consolidated Financial Results for Twelve Months ended</t>
  </si>
  <si>
    <t>GROSS INCOME</t>
  </si>
  <si>
    <t>[1]</t>
  </si>
  <si>
    <t>[2]</t>
  </si>
  <si>
    <t>[3]</t>
  </si>
  <si>
    <t>Purchase of Traded Goods</t>
  </si>
  <si>
    <t>Employees Cost</t>
  </si>
  <si>
    <t>[4]</t>
  </si>
  <si>
    <t>[5]</t>
  </si>
  <si>
    <t>[6]</t>
  </si>
  <si>
    <t>[7]</t>
  </si>
  <si>
    <t>[8]</t>
  </si>
  <si>
    <t>SHARE OF PROFIT/(LOSS) OF ASSOCIATES</t>
  </si>
  <si>
    <t>[9]</t>
  </si>
  <si>
    <t>[10]</t>
  </si>
  <si>
    <t>MINORITY INTERESTS</t>
  </si>
  <si>
    <t>[11]</t>
  </si>
  <si>
    <t>[12]</t>
  </si>
  <si>
    <t>(Ordinary shares of Re. 1.00 each)</t>
  </si>
  <si>
    <t>[13]</t>
  </si>
  <si>
    <t>[14]</t>
  </si>
  <si>
    <t>- Basic</t>
  </si>
  <si>
    <t>- Diluted</t>
  </si>
  <si>
    <t>[15]</t>
  </si>
  <si>
    <t>- NUMBER OF SHARES</t>
  </si>
  <si>
    <t xml:space="preserve">- PERCENTAGE OF SHAREHOLDING </t>
  </si>
  <si>
    <t>for the Twelve Months ended 31st March, 2009</t>
  </si>
  <si>
    <t>g)    Total</t>
  </si>
  <si>
    <t>PROFIT AFTER INTEREST AND BEFORE TAX (7-8)</t>
  </si>
  <si>
    <t>PROFIT AFTER TAX BEFORE SHARE OF PROFIT/(LOSS) OF ASSOCIATES AND MINORITY INTERESTS (9-10)</t>
  </si>
  <si>
    <t>PROFIT AFTER TAX BEFORE MINORITY INTERESTS (11+12)</t>
  </si>
  <si>
    <t>[16]</t>
  </si>
  <si>
    <t>[17]</t>
  </si>
  <si>
    <t>[18]</t>
  </si>
  <si>
    <t>[19]</t>
  </si>
  <si>
    <t>NET PROFIT (13-14)</t>
  </si>
  <si>
    <t xml:space="preserve">                    - Net</t>
  </si>
  <si>
    <t xml:space="preserve">                   - Net</t>
  </si>
  <si>
    <t xml:space="preserve">                          - Net</t>
  </si>
  <si>
    <t xml:space="preserve">                                - Net</t>
  </si>
  <si>
    <t xml:space="preserve">                                  - Net</t>
  </si>
  <si>
    <t xml:space="preserve">                                                      - Net</t>
  </si>
  <si>
    <t xml:space="preserve">          - Net</t>
  </si>
  <si>
    <t xml:space="preserve">                                       - Net</t>
  </si>
  <si>
    <t>Tax Expense includes  Rs. 4.57 Crores and Rs. 24.72 Crores for Fringe Benefit Tax for the quarter and year ended 31st March, 2009 respectively (Corresponding previous quarter and year ended 31st March, 2008 - Rs. 2.20 Crores and Rs. 23.97 Crores respectively).</t>
  </si>
  <si>
    <t>The Register of Members of the Company shall remain closed from Wednesday, 15th July 2009 to Friday, 24th July, 2009, both days inclusive.</t>
  </si>
  <si>
    <t>The 98th Annual General Meeting of the Company has been convened for Friday, 24th July, 2009.</t>
  </si>
  <si>
    <t>PROMOTERS AND PROMOTER GROUP SHAREHOLDING</t>
  </si>
  <si>
    <t>Pledged / Encumbered</t>
  </si>
  <si>
    <t>Non - encumbered</t>
  </si>
  <si>
    <t>Nil</t>
  </si>
  <si>
    <t>Segment results of 'FMCG : Others' are after considering significant business development, brand building and gestation costs of Branded Packaged Foods and Personal Care Products businesses.</t>
  </si>
  <si>
    <t>N.A.</t>
  </si>
  <si>
    <t>[20]</t>
  </si>
  <si>
    <t>N.A</t>
  </si>
  <si>
    <t>Tax Expense is net of refunds as follows: For the quarter ended 31st March, 2009 - Rs. 0.67 Crore and year ended 31st March, 2009 - Rs. 2.98 Crores (Corresponding previous quarter ended 31st March, 2008 - Rs. Nil and year ended 31st March, 2008 - Rs. 29.30 Crores).</t>
  </si>
  <si>
    <t>*Before considering provision of Rs. 575.43  Crores (31.03.2008 - Rs. 598.42 Crores) in respect of disputed State taxes, the levy/collection of which has been stayed. These have been included under 'Unallocated Corporate Liabilities'.</t>
  </si>
  <si>
    <t xml:space="preserve">* Pertains to Dividend Distribution Tax </t>
  </si>
  <si>
    <t>The launch and rollout costs of the Company's brands 'Fiama Di Wills', 'Vivel Di Wills', 'Vivel' and 'Superia' covering the range of personal care products of soaps, shampoos, conditioners and shower gels, and the continuing significant brand building costs of the Foods business are reflected under 'Other Expenditure' stated above and in Segment Results under 'FMCG-Others'.</t>
  </si>
  <si>
    <t>EARNINGS PER SHARE  (Rs.)</t>
  </si>
  <si>
    <t>Gross Income includes Rs.1978 Crores and Rs. 7755 Crores for the quarter and year ended 31st March, 2009 being Excise Duties and other Local Taxes. (Corresponding previous quarter and year ended 31st March, 2008 - Rs. 1912 Crores and Rs. 7408 Crores respectively).</t>
  </si>
  <si>
    <t>Earlier Year's provision no longer required *</t>
  </si>
  <si>
    <t>The Board of Directors of the Company has recommended a dividend of Rs.  3.70 per Ordinary Share of Re.1/- each for the financial year ended 31st March, 2009 and the dividend, if declared, will be paid on or after 27th July, 2009 to those members entitled thereto.</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</si>
</sst>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
    <numFmt numFmtId="167" formatCode="0.00_);[Red]\(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
    <numFmt numFmtId="178" formatCode="0.0_);\(0.0\)"/>
    <numFmt numFmtId="179" formatCode="0.0000"/>
    <numFmt numFmtId="180" formatCode="0.000"/>
    <numFmt numFmtId="181" formatCode="0.0000000000000"/>
    <numFmt numFmtId="182" formatCode="0.000_);\(0.000\)"/>
    <numFmt numFmtId="183" formatCode="0.0000_);\(0.0000\)"/>
    <numFmt numFmtId="184" formatCode="0.00000_);\(0.00000\)"/>
    <numFmt numFmtId="185" formatCode="0.000000_);\(0.000000\)"/>
    <numFmt numFmtId="186" formatCode="0.00000000000000000"/>
    <numFmt numFmtId="187" formatCode="0.0000000000000000"/>
    <numFmt numFmtId="188" formatCode="0.000000000000000"/>
    <numFmt numFmtId="189" formatCode="0.00000000000000"/>
    <numFmt numFmtId="190" formatCode="0.000000000000"/>
    <numFmt numFmtId="191" formatCode="0.00000000000"/>
    <numFmt numFmtId="192" formatCode="0.0000000000"/>
    <numFmt numFmtId="193" formatCode="0.000000000"/>
    <numFmt numFmtId="194" formatCode="0.00000000"/>
    <numFmt numFmtId="195" formatCode="0.0000000"/>
    <numFmt numFmtId="196" formatCode="0.000000"/>
    <numFmt numFmtId="197" formatCode="0.00000"/>
    <numFmt numFmtId="198" formatCode="0.000_);[Red]\(0.000\)"/>
    <numFmt numFmtId="199" formatCode="0.0000_);[Red]\(0.0000\)"/>
    <numFmt numFmtId="200" formatCode="0.00000_);[Red]\(0.00000\)"/>
    <numFmt numFmtId="201" formatCode="mmmm\-yy"/>
    <numFmt numFmtId="202" formatCode="0.0000000_);\(0.0000000\)"/>
    <numFmt numFmtId="203" formatCode="#,##0;\(#,##0\)"/>
    <numFmt numFmtId="204" formatCode="#,##0.0;\(#,##0.0\)"/>
    <numFmt numFmtId="205" formatCode="#,##0.00;\(#,##0.00\)"/>
    <numFmt numFmtId="206" formatCode="&quot;Rs.&quot;#,##0_);\(&quot;Rs.&quot;#,##0\)"/>
    <numFmt numFmtId="207" formatCode="&quot;Rs.&quot;#,##0_);[Red]\(&quot;Rs.&quot;#,##0\)"/>
    <numFmt numFmtId="208" formatCode="&quot;Rs.&quot;#,##0.00_);\(&quot;Rs.&quot;#,##0.00\)"/>
    <numFmt numFmtId="209" formatCode="&quot;Rs.&quot;#,##0.00_);[Red]\(&quot;Rs.&quot;#,##0.00\)"/>
    <numFmt numFmtId="210" formatCode="_(&quot;Rs.&quot;* #,##0_);_(&quot;Rs.&quot;* \(#,##0\);_(&quot;Rs.&quot;* &quot;-&quot;_);_(@_)"/>
    <numFmt numFmtId="211" formatCode="_(&quot;Rs.&quot;* #,##0.00_);_(&quot;Rs.&quot;* \(#,##0.00\);_(&quot;Rs.&quot;* &quot;-&quot;??_);_(@_)"/>
    <numFmt numFmtId="212" formatCode="&quot;Yes&quot;;&quot;Yes&quot;;&quot;No&quot;"/>
    <numFmt numFmtId="213" formatCode="&quot;True&quot;;&quot;True&quot;;&quot;False&quot;"/>
    <numFmt numFmtId="214" formatCode="&quot;On&quot;;&quot;On&quot;;&quot;Off&quot;"/>
  </numFmts>
  <fonts count="38">
    <font>
      <sz val="10"/>
      <name val="Arial"/>
      <family val="0"/>
    </font>
    <font>
      <sz val="9"/>
      <name val="Arial"/>
      <family val="2"/>
    </font>
    <font>
      <sz val="9"/>
      <color indexed="8"/>
      <name val="Arial"/>
      <family val="2"/>
    </font>
    <font>
      <b/>
      <sz val="9"/>
      <color indexed="8"/>
      <name val="Arial"/>
      <family val="2"/>
    </font>
    <font>
      <b/>
      <sz val="9"/>
      <name val="Arial"/>
      <family val="2"/>
    </font>
    <font>
      <u val="single"/>
      <sz val="10"/>
      <color indexed="20"/>
      <name val="Arial"/>
      <family val="2"/>
    </font>
    <font>
      <u val="single"/>
      <sz val="10"/>
      <color indexed="12"/>
      <name val="Arial"/>
      <family val="2"/>
    </font>
    <font>
      <b/>
      <sz val="16"/>
      <name val="Arial"/>
      <family val="2"/>
    </font>
    <font>
      <b/>
      <sz val="12"/>
      <name val="Arial"/>
      <family val="2"/>
    </font>
    <font>
      <sz val="10"/>
      <color indexed="12"/>
      <name val="Arial"/>
      <family val="2"/>
    </font>
    <font>
      <b/>
      <sz val="10"/>
      <name val="Arial"/>
      <family val="2"/>
    </font>
    <font>
      <b/>
      <u val="single"/>
      <sz val="10"/>
      <name val="Arial"/>
      <family val="2"/>
    </font>
    <font>
      <b/>
      <sz val="10"/>
      <color indexed="8"/>
      <name val="Arial"/>
      <family val="2"/>
    </font>
    <font>
      <sz val="10"/>
      <color indexed="10"/>
      <name val="Arial"/>
      <family val="2"/>
    </font>
    <font>
      <b/>
      <sz val="12"/>
      <color indexed="8"/>
      <name val="Arial"/>
      <family val="2"/>
    </font>
    <font>
      <sz val="12"/>
      <name val="Arial"/>
      <family val="2"/>
    </font>
    <font>
      <i/>
      <sz val="10"/>
      <color indexed="12"/>
      <name val="Arial"/>
      <family val="2"/>
    </font>
    <font>
      <b/>
      <i/>
      <sz val="10"/>
      <color indexed="12"/>
      <name val="Arial"/>
      <family val="2"/>
    </font>
    <font>
      <b/>
      <sz val="12"/>
      <color indexed="12"/>
      <name val="Arial"/>
      <family val="2"/>
    </font>
    <font>
      <i/>
      <sz val="10"/>
      <name val="Arial"/>
      <family val="2"/>
    </font>
    <font>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5"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0" borderId="0">
      <alignment/>
      <protection/>
    </xf>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0" fillId="0" borderId="0">
      <alignment/>
      <protection/>
    </xf>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68">
    <xf numFmtId="0" fontId="0" fillId="0" borderId="0" xfId="0" applyAlignment="1">
      <alignment/>
    </xf>
    <xf numFmtId="0" fontId="1" fillId="0" borderId="0" xfId="0" applyFont="1" applyAlignment="1">
      <alignment/>
    </xf>
    <xf numFmtId="0" fontId="1" fillId="0" borderId="0" xfId="0" applyFont="1" applyAlignment="1">
      <alignment/>
    </xf>
    <xf numFmtId="164" fontId="1" fillId="0" borderId="0" xfId="0" applyNumberFormat="1" applyFont="1" applyAlignment="1">
      <alignment horizontal="center"/>
    </xf>
    <xf numFmtId="2" fontId="1" fillId="0" borderId="0" xfId="0" applyNumberFormat="1" applyFont="1" applyFill="1" applyAlignment="1">
      <alignment/>
    </xf>
    <xf numFmtId="165" fontId="1" fillId="0" borderId="0" xfId="0" applyNumberFormat="1" applyFont="1" applyAlignment="1">
      <alignment/>
    </xf>
    <xf numFmtId="165" fontId="2" fillId="0" borderId="0" xfId="0" applyNumberFormat="1" applyFont="1" applyAlignment="1">
      <alignment/>
    </xf>
    <xf numFmtId="165" fontId="4" fillId="0" borderId="0" xfId="0" applyNumberFormat="1" applyFont="1" applyAlignment="1">
      <alignment horizontal="right"/>
    </xf>
    <xf numFmtId="165" fontId="1" fillId="0" borderId="0" xfId="0" applyNumberFormat="1" applyFont="1" applyFill="1" applyBorder="1" applyAlignment="1">
      <alignment horizontal="right"/>
    </xf>
    <xf numFmtId="165" fontId="1" fillId="0" borderId="0" xfId="0" applyNumberFormat="1" applyFont="1" applyBorder="1" applyAlignment="1">
      <alignment/>
    </xf>
    <xf numFmtId="165" fontId="2" fillId="0" borderId="0" xfId="0" applyNumberFormat="1" applyFont="1" applyBorder="1" applyAlignment="1">
      <alignment/>
    </xf>
    <xf numFmtId="0" fontId="1" fillId="0" borderId="0" xfId="0" applyFont="1" applyBorder="1" applyAlignment="1">
      <alignment/>
    </xf>
    <xf numFmtId="2" fontId="3" fillId="0" borderId="0" xfId="0" applyNumberFormat="1" applyFont="1" applyBorder="1" applyAlignment="1">
      <alignment horizontal="center"/>
    </xf>
    <xf numFmtId="165" fontId="0" fillId="0" borderId="0" xfId="0" applyNumberFormat="1" applyFont="1" applyBorder="1" applyAlignment="1">
      <alignment horizontal="right"/>
    </xf>
    <xf numFmtId="2" fontId="1" fillId="0" borderId="0" xfId="0" applyNumberFormat="1" applyFont="1" applyAlignment="1">
      <alignment/>
    </xf>
    <xf numFmtId="165" fontId="3" fillId="0" borderId="0" xfId="0" applyNumberFormat="1" applyFont="1" applyBorder="1" applyAlignment="1">
      <alignment horizontal="right"/>
    </xf>
    <xf numFmtId="165" fontId="1" fillId="0" borderId="0" xfId="0" applyNumberFormat="1" applyFont="1" applyBorder="1" applyAlignment="1">
      <alignment horizontal="right"/>
    </xf>
    <xf numFmtId="164" fontId="1" fillId="0" borderId="0" xfId="0" applyNumberFormat="1" applyFont="1" applyBorder="1" applyAlignment="1">
      <alignment horizontal="right"/>
    </xf>
    <xf numFmtId="167" fontId="1" fillId="0" borderId="0" xfId="0" applyNumberFormat="1" applyFont="1" applyBorder="1" applyAlignment="1">
      <alignment horizontal="right"/>
    </xf>
    <xf numFmtId="167" fontId="0" fillId="0" borderId="0" xfId="0" applyNumberFormat="1" applyFont="1" applyBorder="1" applyAlignment="1">
      <alignment horizontal="right"/>
    </xf>
    <xf numFmtId="0" fontId="0" fillId="0" borderId="0" xfId="0" applyAlignment="1">
      <alignment/>
    </xf>
    <xf numFmtId="0" fontId="0" fillId="0" borderId="0" xfId="0" applyBorder="1" applyAlignment="1">
      <alignment/>
    </xf>
    <xf numFmtId="165" fontId="0" fillId="0" borderId="0" xfId="0" applyNumberFormat="1" applyAlignment="1">
      <alignment/>
    </xf>
    <xf numFmtId="0" fontId="0" fillId="0" borderId="10" xfId="0" applyBorder="1" applyAlignment="1">
      <alignment/>
    </xf>
    <xf numFmtId="0" fontId="0" fillId="0" borderId="11" xfId="0" applyBorder="1" applyAlignment="1">
      <alignment/>
    </xf>
    <xf numFmtId="165" fontId="8" fillId="0" borderId="10" xfId="0" applyNumberFormat="1" applyFont="1" applyBorder="1" applyAlignment="1">
      <alignment horizontal="right"/>
    </xf>
    <xf numFmtId="165" fontId="8" fillId="0" borderId="12" xfId="0" applyNumberFormat="1" applyFont="1" applyBorder="1" applyAlignment="1">
      <alignment horizontal="right"/>
    </xf>
    <xf numFmtId="0" fontId="0" fillId="0" borderId="13" xfId="0" applyBorder="1" applyAlignment="1">
      <alignment/>
    </xf>
    <xf numFmtId="165" fontId="8" fillId="0" borderId="14" xfId="0" applyNumberFormat="1" applyFont="1" applyBorder="1" applyAlignment="1">
      <alignment horizontal="right"/>
    </xf>
    <xf numFmtId="0" fontId="0" fillId="0" borderId="15" xfId="0" applyBorder="1" applyAlignment="1">
      <alignment/>
    </xf>
    <xf numFmtId="0" fontId="0" fillId="0" borderId="16" xfId="0" applyBorder="1" applyAlignment="1">
      <alignment/>
    </xf>
    <xf numFmtId="165" fontId="8" fillId="0" borderId="17" xfId="0" applyNumberFormat="1" applyFont="1" applyBorder="1" applyAlignment="1">
      <alignment horizontal="right"/>
    </xf>
    <xf numFmtId="177" fontId="8" fillId="0" borderId="13" xfId="0" applyNumberFormat="1" applyFont="1" applyBorder="1" applyAlignment="1">
      <alignment horizontal="left"/>
    </xf>
    <xf numFmtId="0" fontId="8" fillId="0" borderId="18" xfId="0" applyFont="1" applyBorder="1" applyAlignment="1">
      <alignment/>
    </xf>
    <xf numFmtId="0" fontId="0" fillId="0" borderId="0" xfId="0" applyBorder="1" applyAlignment="1" quotePrefix="1">
      <alignment/>
    </xf>
    <xf numFmtId="0" fontId="8" fillId="0" borderId="18" xfId="0" applyFont="1" applyBorder="1" applyAlignment="1">
      <alignment horizontal="left"/>
    </xf>
    <xf numFmtId="165" fontId="8" fillId="0" borderId="17" xfId="0" applyNumberFormat="1" applyFont="1" applyBorder="1" applyAlignment="1">
      <alignment/>
    </xf>
    <xf numFmtId="165" fontId="8" fillId="0" borderId="19" xfId="0" applyNumberFormat="1" applyFont="1" applyBorder="1" applyAlignment="1">
      <alignment/>
    </xf>
    <xf numFmtId="0" fontId="0" fillId="0" borderId="18" xfId="0" applyBorder="1" applyAlignment="1">
      <alignment/>
    </xf>
    <xf numFmtId="0" fontId="8" fillId="0" borderId="0" xfId="0" applyFont="1" applyBorder="1" applyAlignment="1">
      <alignment/>
    </xf>
    <xf numFmtId="165" fontId="8" fillId="0" borderId="14" xfId="0" applyNumberFormat="1" applyFont="1" applyBorder="1" applyAlignment="1">
      <alignment/>
    </xf>
    <xf numFmtId="165" fontId="8" fillId="0" borderId="18" xfId="0" applyNumberFormat="1" applyFont="1" applyBorder="1" applyAlignment="1">
      <alignment/>
    </xf>
    <xf numFmtId="0" fontId="8" fillId="0" borderId="14" xfId="0" applyFont="1" applyBorder="1" applyAlignment="1">
      <alignment/>
    </xf>
    <xf numFmtId="2" fontId="0" fillId="0" borderId="0" xfId="0" applyNumberFormat="1" applyAlignment="1">
      <alignment/>
    </xf>
    <xf numFmtId="165" fontId="8" fillId="0" borderId="12" xfId="0" applyNumberFormat="1" applyFont="1" applyBorder="1" applyAlignment="1">
      <alignment/>
    </xf>
    <xf numFmtId="0" fontId="0" fillId="0" borderId="0" xfId="0" applyFill="1" applyBorder="1" applyAlignment="1">
      <alignment horizontal="center"/>
    </xf>
    <xf numFmtId="0" fontId="0" fillId="0" borderId="0" xfId="0" applyAlignment="1">
      <alignment vertical="top"/>
    </xf>
    <xf numFmtId="0" fontId="0" fillId="0" borderId="13" xfId="0" applyBorder="1" applyAlignment="1">
      <alignment vertical="top"/>
    </xf>
    <xf numFmtId="0" fontId="0" fillId="0" borderId="0" xfId="0" applyBorder="1" applyAlignment="1">
      <alignment vertical="top"/>
    </xf>
    <xf numFmtId="0" fontId="0" fillId="0" borderId="0" xfId="0" applyFill="1" applyBorder="1" applyAlignment="1">
      <alignment horizontal="center" vertical="top"/>
    </xf>
    <xf numFmtId="0" fontId="0" fillId="0" borderId="0" xfId="0" applyBorder="1" applyAlignment="1">
      <alignment vertical="top" wrapText="1"/>
    </xf>
    <xf numFmtId="165" fontId="8" fillId="0" borderId="0" xfId="0" applyNumberFormat="1" applyFont="1" applyBorder="1" applyAlignment="1">
      <alignment/>
    </xf>
    <xf numFmtId="165" fontId="0" fillId="0" borderId="14" xfId="0" applyNumberFormat="1" applyFont="1" applyBorder="1" applyAlignment="1">
      <alignment/>
    </xf>
    <xf numFmtId="0" fontId="8" fillId="0" borderId="13" xfId="0" applyFont="1" applyBorder="1" applyAlignment="1">
      <alignment/>
    </xf>
    <xf numFmtId="0" fontId="0" fillId="0" borderId="0" xfId="0" applyFont="1" applyBorder="1" applyAlignment="1">
      <alignment/>
    </xf>
    <xf numFmtId="0" fontId="0" fillId="0" borderId="0" xfId="0" applyNumberFormat="1" applyFont="1" applyAlignment="1">
      <alignment/>
    </xf>
    <xf numFmtId="0" fontId="0" fillId="0" borderId="0" xfId="0" applyFont="1" applyAlignment="1">
      <alignment horizontal="center"/>
    </xf>
    <xf numFmtId="0" fontId="0" fillId="0" borderId="0" xfId="0" applyFont="1" applyAlignment="1">
      <alignment/>
    </xf>
    <xf numFmtId="164" fontId="0" fillId="0" borderId="0" xfId="0" applyNumberFormat="1" applyFont="1" applyAlignment="1">
      <alignment horizontal="center"/>
    </xf>
    <xf numFmtId="2" fontId="9" fillId="0" borderId="0" xfId="0" applyNumberFormat="1" applyFont="1" applyAlignment="1">
      <alignment/>
    </xf>
    <xf numFmtId="2" fontId="0" fillId="0" borderId="0" xfId="0" applyNumberFormat="1" applyFont="1" applyAlignment="1">
      <alignment/>
    </xf>
    <xf numFmtId="165" fontId="9" fillId="0" borderId="0" xfId="0" applyNumberFormat="1" applyFont="1" applyAlignment="1">
      <alignment/>
    </xf>
    <xf numFmtId="0" fontId="0" fillId="0" borderId="0" xfId="0" applyAlignment="1">
      <alignment horizontal="left"/>
    </xf>
    <xf numFmtId="198" fontId="1" fillId="0" borderId="0" xfId="0" applyNumberFormat="1" applyFont="1" applyBorder="1" applyAlignment="1">
      <alignment horizontal="right"/>
    </xf>
    <xf numFmtId="165" fontId="8" fillId="0" borderId="0" xfId="0" applyNumberFormat="1" applyFont="1" applyFill="1" applyBorder="1" applyAlignment="1">
      <alignment horizontal="right"/>
    </xf>
    <xf numFmtId="0" fontId="0" fillId="0" borderId="0" xfId="0" applyNumberFormat="1" applyFont="1" applyAlignment="1" quotePrefix="1">
      <alignment vertical="top"/>
    </xf>
    <xf numFmtId="0" fontId="0" fillId="0" borderId="0" xfId="0" applyFont="1" applyAlignment="1">
      <alignment/>
    </xf>
    <xf numFmtId="0" fontId="10" fillId="0" borderId="0" xfId="0" applyNumberFormat="1" applyFont="1" applyAlignment="1">
      <alignment/>
    </xf>
    <xf numFmtId="2" fontId="0" fillId="0" borderId="0" xfId="0" applyNumberFormat="1" applyAlignment="1">
      <alignment/>
    </xf>
    <xf numFmtId="0" fontId="11" fillId="0" borderId="0" xfId="0" applyNumberFormat="1" applyFont="1" applyAlignment="1">
      <alignment/>
    </xf>
    <xf numFmtId="0" fontId="0" fillId="0" borderId="0" xfId="0" applyNumberFormat="1" applyFont="1" applyAlignment="1" quotePrefix="1">
      <alignment vertical="top"/>
    </xf>
    <xf numFmtId="0" fontId="0" fillId="0" borderId="0" xfId="0" applyNumberFormat="1" applyFont="1" applyAlignment="1" quotePrefix="1">
      <alignment/>
    </xf>
    <xf numFmtId="0" fontId="0" fillId="0" borderId="0" xfId="0" applyAlignment="1">
      <alignment horizontal="center"/>
    </xf>
    <xf numFmtId="0" fontId="0" fillId="0" borderId="0" xfId="0" applyAlignment="1" quotePrefix="1">
      <alignment/>
    </xf>
    <xf numFmtId="0" fontId="0" fillId="0" borderId="0" xfId="0" applyNumberFormat="1" applyFont="1" applyAlignment="1">
      <alignment vertical="top"/>
    </xf>
    <xf numFmtId="0" fontId="0" fillId="0" borderId="0" xfId="0" applyNumberFormat="1" applyFont="1" applyAlignment="1">
      <alignment vertical="top"/>
    </xf>
    <xf numFmtId="0" fontId="0" fillId="0" borderId="0" xfId="0" applyNumberFormat="1" applyAlignment="1">
      <alignment horizontal="center" vertical="top"/>
    </xf>
    <xf numFmtId="2" fontId="0" fillId="0" borderId="0" xfId="0" applyNumberFormat="1" applyFont="1" applyAlignment="1">
      <alignment vertical="top"/>
    </xf>
    <xf numFmtId="0" fontId="0" fillId="0" borderId="0" xfId="0" applyAlignment="1" quotePrefix="1">
      <alignment vertical="top"/>
    </xf>
    <xf numFmtId="0" fontId="0" fillId="0" borderId="0" xfId="0" applyNumberFormat="1" applyFont="1" applyAlignment="1">
      <alignment/>
    </xf>
    <xf numFmtId="2" fontId="0" fillId="0" borderId="0" xfId="0" applyNumberFormat="1" applyFont="1" applyAlignment="1">
      <alignment/>
    </xf>
    <xf numFmtId="0" fontId="0" fillId="0" borderId="0" xfId="0" applyNumberFormat="1" applyFont="1" applyAlignment="1" quotePrefix="1">
      <alignment horizontal="justify" vertical="top"/>
    </xf>
    <xf numFmtId="0"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xf>
    <xf numFmtId="0" fontId="0" fillId="0" borderId="16" xfId="0" applyFont="1" applyBorder="1" applyAlignment="1">
      <alignment/>
    </xf>
    <xf numFmtId="165" fontId="10" fillId="0" borderId="0" xfId="0" applyNumberFormat="1" applyFont="1" applyAlignment="1">
      <alignment horizontal="right"/>
    </xf>
    <xf numFmtId="0" fontId="0" fillId="0" borderId="13" xfId="0" applyFont="1" applyBorder="1" applyAlignment="1">
      <alignment/>
    </xf>
    <xf numFmtId="0" fontId="0" fillId="0" borderId="11" xfId="0" applyFont="1" applyBorder="1" applyAlignment="1">
      <alignment/>
    </xf>
    <xf numFmtId="0" fontId="0" fillId="0" borderId="20" xfId="0" applyFont="1" applyBorder="1" applyAlignment="1">
      <alignment/>
    </xf>
    <xf numFmtId="165" fontId="10" fillId="0" borderId="10" xfId="0" applyNumberFormat="1" applyFont="1" applyFill="1" applyBorder="1" applyAlignment="1">
      <alignment horizontal="right"/>
    </xf>
    <xf numFmtId="2" fontId="10" fillId="0" borderId="12" xfId="0" applyNumberFormat="1" applyFont="1" applyFill="1" applyBorder="1" applyAlignment="1">
      <alignment horizontal="right"/>
    </xf>
    <xf numFmtId="165" fontId="12" fillId="0" borderId="12" xfId="0" applyNumberFormat="1" applyFont="1" applyBorder="1" applyAlignment="1">
      <alignment horizontal="right"/>
    </xf>
    <xf numFmtId="0" fontId="0" fillId="0" borderId="18" xfId="0" applyFont="1" applyBorder="1" applyAlignment="1">
      <alignment/>
    </xf>
    <xf numFmtId="164" fontId="0" fillId="0" borderId="13" xfId="0" applyNumberFormat="1" applyFont="1" applyBorder="1" applyAlignment="1">
      <alignment horizontal="center"/>
    </xf>
    <xf numFmtId="165" fontId="10" fillId="0" borderId="13" xfId="0" applyNumberFormat="1" applyFont="1" applyFill="1" applyBorder="1" applyAlignment="1">
      <alignment horizontal="right"/>
    </xf>
    <xf numFmtId="2" fontId="10" fillId="0" borderId="14" xfId="0" applyNumberFormat="1" applyFont="1" applyFill="1" applyBorder="1" applyAlignment="1">
      <alignment horizontal="right"/>
    </xf>
    <xf numFmtId="2" fontId="10" fillId="0" borderId="13" xfId="0" applyNumberFormat="1" applyFont="1" applyFill="1" applyBorder="1" applyAlignment="1">
      <alignment horizontal="right"/>
    </xf>
    <xf numFmtId="165" fontId="12" fillId="0" borderId="14" xfId="0" applyNumberFormat="1" applyFont="1" applyBorder="1" applyAlignment="1">
      <alignment horizontal="right"/>
    </xf>
    <xf numFmtId="165" fontId="12" fillId="0" borderId="17" xfId="0" applyNumberFormat="1" applyFont="1" applyBorder="1" applyAlignment="1">
      <alignment horizontal="right"/>
    </xf>
    <xf numFmtId="0" fontId="0" fillId="0" borderId="10" xfId="0" applyFont="1" applyBorder="1" applyAlignment="1">
      <alignment vertical="center"/>
    </xf>
    <xf numFmtId="0" fontId="0" fillId="0" borderId="11" xfId="0" applyFont="1" applyBorder="1" applyAlignment="1">
      <alignment vertical="center"/>
    </xf>
    <xf numFmtId="0" fontId="0" fillId="0" borderId="2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165" fontId="0" fillId="0" borderId="14" xfId="0" applyNumberFormat="1" applyFont="1" applyFill="1" applyBorder="1" applyAlignment="1">
      <alignment horizontal="right"/>
    </xf>
    <xf numFmtId="0" fontId="0" fillId="0" borderId="14" xfId="0" applyNumberFormat="1" applyFont="1" applyBorder="1" applyAlignment="1">
      <alignment vertical="center"/>
    </xf>
    <xf numFmtId="0" fontId="0" fillId="0" borderId="0" xfId="0" applyNumberFormat="1" applyFont="1" applyBorder="1" applyAlignment="1">
      <alignment vertical="center"/>
    </xf>
    <xf numFmtId="164" fontId="0" fillId="0" borderId="13" xfId="0" applyNumberFormat="1" applyFont="1" applyBorder="1" applyAlignment="1">
      <alignment horizontal="center" vertical="center"/>
    </xf>
    <xf numFmtId="0" fontId="0" fillId="0" borderId="21" xfId="0" applyNumberFormat="1" applyFont="1" applyBorder="1" applyAlignment="1">
      <alignment vertical="center"/>
    </xf>
    <xf numFmtId="0" fontId="0" fillId="0" borderId="22" xfId="0" applyNumberFormat="1"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165" fontId="0" fillId="0" borderId="19" xfId="0" applyNumberFormat="1" applyFont="1" applyFill="1" applyBorder="1" applyAlignment="1">
      <alignment horizontal="right"/>
    </xf>
    <xf numFmtId="0" fontId="0" fillId="0" borderId="13" xfId="0" applyNumberFormat="1" applyFont="1" applyFill="1" applyBorder="1" applyAlignment="1">
      <alignment vertical="center"/>
    </xf>
    <xf numFmtId="0" fontId="0" fillId="0" borderId="13" xfId="0" applyNumberFormat="1"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165" fontId="0" fillId="0" borderId="18" xfId="0" applyNumberFormat="1" applyFont="1" applyFill="1" applyBorder="1" applyAlignment="1">
      <alignment horizontal="right"/>
    </xf>
    <xf numFmtId="2" fontId="0" fillId="0" borderId="14" xfId="0" applyNumberFormat="1" applyFont="1" applyBorder="1" applyAlignment="1">
      <alignment vertical="center"/>
    </xf>
    <xf numFmtId="2" fontId="0" fillId="0" borderId="0" xfId="0" applyNumberFormat="1" applyFont="1" applyBorder="1" applyAlignment="1">
      <alignment vertical="center"/>
    </xf>
    <xf numFmtId="2" fontId="0" fillId="0" borderId="18" xfId="0" applyNumberFormat="1" applyFont="1" applyBorder="1" applyAlignment="1">
      <alignment vertical="center"/>
    </xf>
    <xf numFmtId="165" fontId="0" fillId="0" borderId="14" xfId="0" applyNumberFormat="1" applyFont="1" applyFill="1" applyBorder="1" applyAlignment="1">
      <alignment/>
    </xf>
    <xf numFmtId="164" fontId="0" fillId="0" borderId="14" xfId="0" applyNumberFormat="1" applyFont="1" applyFill="1" applyBorder="1" applyAlignment="1">
      <alignment horizontal="right"/>
    </xf>
    <xf numFmtId="0" fontId="0" fillId="0" borderId="15" xfId="0" applyFont="1" applyBorder="1" applyAlignment="1">
      <alignment vertical="center"/>
    </xf>
    <xf numFmtId="0" fontId="0" fillId="0" borderId="16" xfId="0" applyFont="1" applyBorder="1" applyAlignment="1">
      <alignment vertical="center"/>
    </xf>
    <xf numFmtId="0" fontId="0" fillId="0" borderId="24" xfId="0" applyFont="1" applyBorder="1" applyAlignment="1">
      <alignment vertical="center"/>
    </xf>
    <xf numFmtId="165" fontId="0" fillId="0" borderId="0" xfId="0" applyNumberFormat="1" applyFont="1" applyBorder="1" applyAlignment="1">
      <alignment/>
    </xf>
    <xf numFmtId="0" fontId="10" fillId="0" borderId="0" xfId="0" applyFont="1" applyAlignment="1">
      <alignment/>
    </xf>
    <xf numFmtId="0" fontId="10" fillId="0" borderId="0" xfId="0" applyFont="1" applyBorder="1" applyAlignment="1">
      <alignment/>
    </xf>
    <xf numFmtId="0" fontId="0" fillId="0" borderId="0" xfId="0" applyFont="1" applyAlignment="1">
      <alignment vertical="top"/>
    </xf>
    <xf numFmtId="0" fontId="0" fillId="0" borderId="0" xfId="0" applyNumberFormat="1" applyFont="1" applyAlignment="1">
      <alignment/>
    </xf>
    <xf numFmtId="0" fontId="0" fillId="0" borderId="0" xfId="0" applyNumberFormat="1" applyFont="1" applyBorder="1" applyAlignment="1">
      <alignment/>
    </xf>
    <xf numFmtId="2" fontId="0" fillId="0" borderId="13" xfId="0" applyNumberFormat="1" applyFont="1" applyBorder="1" applyAlignment="1" quotePrefix="1">
      <alignment horizontal="center" vertical="center"/>
    </xf>
    <xf numFmtId="0" fontId="0" fillId="0" borderId="13" xfId="0" applyFont="1" applyFill="1" applyBorder="1" applyAlignment="1" quotePrefix="1">
      <alignment horizontal="center" vertical="center"/>
    </xf>
    <xf numFmtId="0" fontId="0" fillId="0" borderId="13" xfId="0" applyFont="1" applyBorder="1" applyAlignment="1" quotePrefix="1">
      <alignment horizontal="center" vertical="center"/>
    </xf>
    <xf numFmtId="0" fontId="0" fillId="0" borderId="21" xfId="0" applyBorder="1" applyAlignment="1">
      <alignment/>
    </xf>
    <xf numFmtId="0" fontId="0" fillId="0" borderId="22" xfId="0" applyBorder="1" applyAlignment="1">
      <alignment/>
    </xf>
    <xf numFmtId="165" fontId="10" fillId="0" borderId="19" xfId="0" applyNumberFormat="1" applyFont="1" applyBorder="1" applyAlignment="1">
      <alignment horizontal="right"/>
    </xf>
    <xf numFmtId="0" fontId="0" fillId="0" borderId="0" xfId="0" applyNumberFormat="1" applyFont="1" applyAlignment="1">
      <alignment horizontal="left"/>
    </xf>
    <xf numFmtId="164" fontId="0" fillId="0" borderId="17" xfId="0" applyNumberFormat="1" applyFont="1" applyBorder="1" applyAlignment="1">
      <alignment horizontal="center"/>
    </xf>
    <xf numFmtId="165" fontId="8" fillId="0" borderId="0" xfId="0" applyNumberFormat="1" applyFont="1" applyAlignment="1">
      <alignment horizontal="right"/>
    </xf>
    <xf numFmtId="0" fontId="8" fillId="0" borderId="0" xfId="0" applyFont="1" applyBorder="1" applyAlignment="1">
      <alignment horizontal="left"/>
    </xf>
    <xf numFmtId="0" fontId="0" fillId="0" borderId="0" xfId="0" applyFont="1" applyAlignment="1">
      <alignment horizontal="justify" vertical="top"/>
    </xf>
    <xf numFmtId="165" fontId="0" fillId="0" borderId="17" xfId="0" applyNumberFormat="1" applyFont="1" applyFill="1" applyBorder="1" applyAlignment="1">
      <alignment horizontal="right"/>
    </xf>
    <xf numFmtId="0" fontId="0" fillId="0" borderId="10" xfId="0" applyFont="1" applyBorder="1" applyAlignment="1">
      <alignment/>
    </xf>
    <xf numFmtId="0" fontId="0" fillId="0" borderId="10" xfId="0" applyFont="1" applyBorder="1" applyAlignment="1">
      <alignment/>
    </xf>
    <xf numFmtId="0" fontId="1" fillId="0" borderId="11" xfId="0" applyFont="1" applyBorder="1" applyAlignment="1">
      <alignment/>
    </xf>
    <xf numFmtId="0" fontId="0" fillId="0" borderId="13" xfId="0" applyNumberFormat="1" applyFont="1" applyFill="1" applyBorder="1" applyAlignment="1">
      <alignment vertical="top"/>
    </xf>
    <xf numFmtId="164" fontId="0" fillId="0" borderId="15" xfId="0" applyNumberFormat="1" applyFont="1" applyBorder="1" applyAlignment="1">
      <alignment horizontal="center"/>
    </xf>
    <xf numFmtId="165" fontId="0" fillId="0" borderId="12" xfId="0" applyNumberFormat="1" applyFont="1" applyFill="1" applyBorder="1" applyAlignment="1">
      <alignment horizontal="right"/>
    </xf>
    <xf numFmtId="164" fontId="0" fillId="0" borderId="18" xfId="0" applyNumberFormat="1" applyFont="1" applyFill="1" applyBorder="1" applyAlignment="1">
      <alignment horizontal="right"/>
    </xf>
    <xf numFmtId="164" fontId="0" fillId="0" borderId="17" xfId="0" applyNumberFormat="1" applyFont="1" applyFill="1" applyBorder="1" applyAlignment="1">
      <alignment horizontal="center"/>
    </xf>
    <xf numFmtId="43" fontId="0" fillId="0" borderId="14" xfId="42" applyFont="1" applyFill="1" applyBorder="1" applyAlignment="1">
      <alignment horizontal="center"/>
    </xf>
    <xf numFmtId="165" fontId="0" fillId="0" borderId="14" xfId="0" applyNumberFormat="1" applyFont="1" applyFill="1" applyBorder="1" applyAlignment="1">
      <alignment horizontal="right" vertical="center"/>
    </xf>
    <xf numFmtId="0" fontId="15" fillId="0" borderId="13" xfId="0" applyFont="1" applyBorder="1" applyAlignment="1">
      <alignment/>
    </xf>
    <xf numFmtId="2" fontId="17" fillId="0" borderId="17" xfId="0" applyNumberFormat="1" applyFont="1" applyFill="1" applyBorder="1" applyAlignment="1">
      <alignment horizontal="right"/>
    </xf>
    <xf numFmtId="2" fontId="16" fillId="0" borderId="12" xfId="0" applyNumberFormat="1" applyFont="1" applyFill="1" applyBorder="1" applyAlignment="1">
      <alignment horizontal="right"/>
    </xf>
    <xf numFmtId="166" fontId="9" fillId="0" borderId="0" xfId="60" applyNumberFormat="1" applyFont="1" applyAlignment="1">
      <alignment/>
    </xf>
    <xf numFmtId="166" fontId="18" fillId="0" borderId="17" xfId="60" applyNumberFormat="1" applyFont="1" applyBorder="1" applyAlignment="1">
      <alignment horizontal="right"/>
    </xf>
    <xf numFmtId="166" fontId="9" fillId="0" borderId="16" xfId="60" applyNumberFormat="1" applyFont="1" applyBorder="1" applyAlignment="1">
      <alignment/>
    </xf>
    <xf numFmtId="166" fontId="9" fillId="0" borderId="0" xfId="60" applyNumberFormat="1" applyFont="1" applyAlignment="1">
      <alignment horizontal="left"/>
    </xf>
    <xf numFmtId="166" fontId="9" fillId="0" borderId="0" xfId="60" applyNumberFormat="1" applyFont="1" applyAlignment="1">
      <alignment horizontal="center"/>
    </xf>
    <xf numFmtId="165" fontId="0" fillId="0" borderId="18" xfId="0" applyNumberFormat="1" applyFont="1" applyBorder="1" applyAlignment="1">
      <alignment/>
    </xf>
    <xf numFmtId="0" fontId="0" fillId="0" borderId="0" xfId="0" applyFont="1" applyAlignment="1">
      <alignment horizontal="justify" vertical="top" wrapText="1"/>
    </xf>
    <xf numFmtId="0" fontId="0" fillId="0" borderId="0"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0" xfId="0" applyFont="1" applyFill="1" applyBorder="1" applyAlignment="1">
      <alignment vertical="center"/>
    </xf>
    <xf numFmtId="0" fontId="0" fillId="0" borderId="15" xfId="0" applyNumberFormat="1" applyFont="1" applyFill="1" applyBorder="1" applyAlignment="1">
      <alignment vertical="center"/>
    </xf>
    <xf numFmtId="0" fontId="0" fillId="0" borderId="16" xfId="0" applyNumberFormat="1" applyFont="1" applyFill="1" applyBorder="1" applyAlignment="1">
      <alignment vertical="center"/>
    </xf>
    <xf numFmtId="0" fontId="0" fillId="0" borderId="16" xfId="0" applyFont="1" applyFill="1" applyBorder="1" applyAlignment="1">
      <alignment vertical="center"/>
    </xf>
    <xf numFmtId="0" fontId="0" fillId="0" borderId="0" xfId="0" applyFont="1" applyBorder="1" applyAlignment="1">
      <alignment horizontal="justify" vertical="top" wrapText="1"/>
    </xf>
    <xf numFmtId="164" fontId="0" fillId="0" borderId="0" xfId="0" applyNumberFormat="1" applyFont="1" applyAlignment="1">
      <alignment horizontal="justify" vertical="top" wrapText="1"/>
    </xf>
    <xf numFmtId="0" fontId="1" fillId="0" borderId="0" xfId="0" applyFont="1" applyAlignment="1">
      <alignment horizontal="justify" vertical="top" wrapText="1"/>
    </xf>
    <xf numFmtId="0" fontId="13" fillId="0" borderId="0" xfId="0" applyFont="1" applyAlignment="1">
      <alignment vertical="top"/>
    </xf>
    <xf numFmtId="0" fontId="13" fillId="0" borderId="0" xfId="0" applyFont="1" applyBorder="1" applyAlignment="1">
      <alignment horizontal="justify" vertical="top" wrapText="1"/>
    </xf>
    <xf numFmtId="0" fontId="13" fillId="0" borderId="0" xfId="0" applyFont="1" applyAlignment="1">
      <alignment horizontal="justify" vertical="top" wrapText="1"/>
    </xf>
    <xf numFmtId="164" fontId="13" fillId="0" borderId="0" xfId="0" applyNumberFormat="1" applyFont="1" applyAlignment="1">
      <alignment horizontal="justify" vertical="top" wrapText="1"/>
    </xf>
    <xf numFmtId="165" fontId="0" fillId="0" borderId="19" xfId="0" applyNumberFormat="1" applyFont="1" applyBorder="1" applyAlignment="1">
      <alignment/>
    </xf>
    <xf numFmtId="165" fontId="0" fillId="0" borderId="17" xfId="0" applyNumberFormat="1" applyFont="1" applyBorder="1" applyAlignment="1">
      <alignment/>
    </xf>
    <xf numFmtId="165" fontId="0" fillId="0" borderId="24" xfId="0" applyNumberFormat="1" applyFont="1" applyBorder="1" applyAlignment="1">
      <alignment/>
    </xf>
    <xf numFmtId="165" fontId="0" fillId="0" borderId="14" xfId="0" applyNumberFormat="1" applyFont="1" applyBorder="1" applyAlignment="1">
      <alignment vertical="top"/>
    </xf>
    <xf numFmtId="165" fontId="0" fillId="0" borderId="14" xfId="0" applyNumberFormat="1" applyFont="1" applyBorder="1" applyAlignment="1">
      <alignment horizontal="right"/>
    </xf>
    <xf numFmtId="2" fontId="14" fillId="0" borderId="0" xfId="0" applyNumberFormat="1" applyFont="1" applyBorder="1" applyAlignment="1">
      <alignment horizontal="center" vertical="center"/>
    </xf>
    <xf numFmtId="164" fontId="19" fillId="0" borderId="17" xfId="0" applyNumberFormat="1" applyFont="1" applyFill="1" applyBorder="1" applyAlignment="1">
      <alignment horizontal="center"/>
    </xf>
    <xf numFmtId="165" fontId="8" fillId="0" borderId="13" xfId="0" applyNumberFormat="1" applyFont="1" applyBorder="1" applyAlignment="1">
      <alignment horizontal="right"/>
    </xf>
    <xf numFmtId="166" fontId="9" fillId="0" borderId="11" xfId="60" applyNumberFormat="1" applyFont="1" applyBorder="1" applyAlignment="1">
      <alignment/>
    </xf>
    <xf numFmtId="165" fontId="0" fillId="0" borderId="11" xfId="0" applyNumberFormat="1" applyFont="1" applyBorder="1" applyAlignment="1">
      <alignment/>
    </xf>
    <xf numFmtId="165" fontId="8" fillId="0" borderId="16" xfId="0" applyNumberFormat="1" applyFont="1" applyBorder="1" applyAlignment="1">
      <alignment/>
    </xf>
    <xf numFmtId="0" fontId="8" fillId="0" borderId="21" xfId="0" applyFont="1" applyBorder="1" applyAlignment="1">
      <alignment/>
    </xf>
    <xf numFmtId="0" fontId="0" fillId="0" borderId="23" xfId="0" applyBorder="1" applyAlignment="1">
      <alignment/>
    </xf>
    <xf numFmtId="0" fontId="8" fillId="0" borderId="19" xfId="0" applyFont="1" applyBorder="1" applyAlignment="1">
      <alignment/>
    </xf>
    <xf numFmtId="0" fontId="0" fillId="0" borderId="0" xfId="57">
      <alignment/>
      <protection/>
    </xf>
    <xf numFmtId="0" fontId="0" fillId="0" borderId="16" xfId="57" applyBorder="1">
      <alignment/>
      <protection/>
    </xf>
    <xf numFmtId="0" fontId="10" fillId="0" borderId="16" xfId="57" applyFont="1" applyBorder="1" applyAlignment="1">
      <alignment horizontal="right"/>
      <protection/>
    </xf>
    <xf numFmtId="0" fontId="0" fillId="0" borderId="10" xfId="57" applyBorder="1">
      <alignment/>
      <protection/>
    </xf>
    <xf numFmtId="0" fontId="0" fillId="0" borderId="11" xfId="57" applyBorder="1">
      <alignment/>
      <protection/>
    </xf>
    <xf numFmtId="0" fontId="10" fillId="0" borderId="10" xfId="57" applyFont="1" applyBorder="1" applyAlignment="1">
      <alignment horizontal="right"/>
      <protection/>
    </xf>
    <xf numFmtId="0" fontId="10" fillId="0" borderId="12" xfId="57" applyFont="1" applyBorder="1" applyAlignment="1">
      <alignment horizontal="right"/>
      <protection/>
    </xf>
    <xf numFmtId="0" fontId="0" fillId="0" borderId="15" xfId="57" applyBorder="1">
      <alignment/>
      <protection/>
    </xf>
    <xf numFmtId="0" fontId="10" fillId="0" borderId="15" xfId="57" applyFont="1" applyBorder="1" applyAlignment="1">
      <alignment horizontal="right"/>
      <protection/>
    </xf>
    <xf numFmtId="0" fontId="10" fillId="0" borderId="17" xfId="57" applyFont="1" applyBorder="1" applyAlignment="1">
      <alignment horizontal="right"/>
      <protection/>
    </xf>
    <xf numFmtId="0" fontId="0" fillId="0" borderId="13" xfId="57" applyBorder="1">
      <alignment/>
      <protection/>
    </xf>
    <xf numFmtId="0" fontId="0" fillId="0" borderId="0" xfId="57" applyBorder="1">
      <alignment/>
      <protection/>
    </xf>
    <xf numFmtId="0" fontId="0" fillId="0" borderId="12" xfId="57" applyBorder="1">
      <alignment/>
      <protection/>
    </xf>
    <xf numFmtId="0" fontId="10" fillId="0" borderId="13" xfId="57" applyFont="1" applyBorder="1">
      <alignment/>
      <protection/>
    </xf>
    <xf numFmtId="0" fontId="10" fillId="0" borderId="0" xfId="57" applyFont="1" applyBorder="1">
      <alignment/>
      <protection/>
    </xf>
    <xf numFmtId="165" fontId="10" fillId="0" borderId="14" xfId="57" applyNumberFormat="1" applyFont="1" applyBorder="1">
      <alignment/>
      <protection/>
    </xf>
    <xf numFmtId="165" fontId="0" fillId="0" borderId="14" xfId="57" applyNumberFormat="1" applyBorder="1">
      <alignment/>
      <protection/>
    </xf>
    <xf numFmtId="165" fontId="0" fillId="0" borderId="14" xfId="57" applyNumberFormat="1" applyFill="1" applyBorder="1" applyAlignment="1">
      <alignment horizontal="right"/>
      <protection/>
    </xf>
    <xf numFmtId="165" fontId="0" fillId="0" borderId="0" xfId="57" applyNumberFormat="1">
      <alignment/>
      <protection/>
    </xf>
    <xf numFmtId="0" fontId="10" fillId="0" borderId="16" xfId="57" applyFont="1" applyBorder="1">
      <alignment/>
      <protection/>
    </xf>
    <xf numFmtId="165" fontId="10" fillId="0" borderId="0" xfId="57" applyNumberFormat="1" applyFont="1" applyFill="1" applyBorder="1">
      <alignment/>
      <protection/>
    </xf>
    <xf numFmtId="0" fontId="10" fillId="0" borderId="0" xfId="57" applyFont="1">
      <alignment/>
      <protection/>
    </xf>
    <xf numFmtId="0" fontId="0" fillId="0" borderId="0" xfId="57" applyFont="1" applyFill="1" applyBorder="1" applyAlignment="1">
      <alignment vertical="top"/>
      <protection/>
    </xf>
    <xf numFmtId="0" fontId="0" fillId="0" borderId="0" xfId="57" applyAlignment="1">
      <alignment horizontal="justify" vertical="top" wrapText="1"/>
      <protection/>
    </xf>
    <xf numFmtId="0" fontId="0" fillId="0" borderId="0" xfId="57" applyAlignment="1">
      <alignment vertical="top"/>
      <protection/>
    </xf>
    <xf numFmtId="0" fontId="0" fillId="0" borderId="0" xfId="57" applyFont="1" applyAlignment="1">
      <alignment horizontal="justify" vertical="top" wrapText="1"/>
      <protection/>
    </xf>
    <xf numFmtId="2" fontId="0" fillId="0" borderId="24" xfId="0" applyNumberFormat="1" applyFont="1" applyBorder="1" applyAlignment="1">
      <alignment vertical="center"/>
    </xf>
    <xf numFmtId="2" fontId="0" fillId="0" borderId="15" xfId="0" applyNumberFormat="1" applyFont="1" applyBorder="1" applyAlignment="1" quotePrefix="1">
      <alignment horizontal="center" vertical="center"/>
    </xf>
    <xf numFmtId="2" fontId="0" fillId="0" borderId="16" xfId="0" applyNumberFormat="1" applyFont="1" applyBorder="1" applyAlignment="1">
      <alignment vertical="center"/>
    </xf>
    <xf numFmtId="165" fontId="0" fillId="0" borderId="17" xfId="0" applyNumberFormat="1" applyFont="1" applyFill="1" applyBorder="1" applyAlignment="1">
      <alignment/>
    </xf>
    <xf numFmtId="164" fontId="0" fillId="0" borderId="12" xfId="0" applyNumberFormat="1" applyFont="1"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vertical="center"/>
    </xf>
    <xf numFmtId="164" fontId="0" fillId="0" borderId="17" xfId="0" applyNumberFormat="1" applyFont="1" applyBorder="1" applyAlignment="1">
      <alignment horizontal="center" vertical="center"/>
    </xf>
    <xf numFmtId="164" fontId="0" fillId="0" borderId="19" xfId="0" applyNumberFormat="1" applyFont="1" applyBorder="1" applyAlignment="1">
      <alignment horizontal="center" vertical="center"/>
    </xf>
    <xf numFmtId="0" fontId="1" fillId="0" borderId="12" xfId="0" applyFont="1" applyBorder="1" applyAlignment="1">
      <alignment/>
    </xf>
    <xf numFmtId="164" fontId="0" fillId="0" borderId="14" xfId="0" applyNumberFormat="1" applyFont="1" applyFill="1" applyBorder="1" applyAlignment="1">
      <alignment horizontal="center" vertical="center"/>
    </xf>
    <xf numFmtId="164" fontId="0" fillId="0" borderId="17" xfId="0" applyNumberFormat="1" applyFont="1" applyFill="1" applyBorder="1" applyAlignment="1">
      <alignment horizontal="center" vertical="center"/>
    </xf>
    <xf numFmtId="164" fontId="0" fillId="0" borderId="12" xfId="0" applyNumberFormat="1" applyFont="1" applyBorder="1" applyAlignment="1">
      <alignment horizontal="center" vertical="center"/>
    </xf>
    <xf numFmtId="0" fontId="0" fillId="0" borderId="0" xfId="57" applyAlignment="1">
      <alignment horizontal="center"/>
      <protection/>
    </xf>
    <xf numFmtId="0" fontId="0" fillId="0" borderId="17" xfId="57" applyFont="1" applyBorder="1" applyAlignment="1">
      <alignment horizontal="center"/>
      <protection/>
    </xf>
    <xf numFmtId="165" fontId="0" fillId="0" borderId="14" xfId="57" applyNumberFormat="1" applyFont="1" applyBorder="1" applyAlignment="1">
      <alignment vertical="top"/>
      <protection/>
    </xf>
    <xf numFmtId="165" fontId="0" fillId="0" borderId="14" xfId="57" applyNumberFormat="1" applyBorder="1" applyAlignment="1">
      <alignment vertical="top"/>
      <protection/>
    </xf>
    <xf numFmtId="2" fontId="0" fillId="0" borderId="0" xfId="57" applyNumberFormat="1" applyAlignment="1">
      <alignment vertical="top"/>
      <protection/>
    </xf>
    <xf numFmtId="2" fontId="0" fillId="0" borderId="0" xfId="57" applyNumberFormat="1" applyFont="1" applyBorder="1" applyAlignment="1">
      <alignment/>
      <protection/>
    </xf>
    <xf numFmtId="0" fontId="0" fillId="0" borderId="0" xfId="57" applyFont="1">
      <alignment/>
      <protection/>
    </xf>
    <xf numFmtId="0" fontId="0" fillId="0" borderId="0" xfId="57" applyAlignment="1">
      <alignment horizontal="center" vertical="center"/>
      <protection/>
    </xf>
    <xf numFmtId="0" fontId="0" fillId="0" borderId="12" xfId="57" applyBorder="1" applyAlignment="1">
      <alignment horizontal="center" vertical="center"/>
      <protection/>
    </xf>
    <xf numFmtId="0" fontId="0" fillId="0" borderId="17" xfId="57" applyBorder="1" applyAlignment="1">
      <alignment horizontal="center" vertical="center"/>
      <protection/>
    </xf>
    <xf numFmtId="0" fontId="0" fillId="0" borderId="13" xfId="57" applyNumberFormat="1" applyFont="1" applyFill="1" applyBorder="1" applyAlignment="1">
      <alignment vertical="top"/>
      <protection/>
    </xf>
    <xf numFmtId="0" fontId="0" fillId="0" borderId="14" xfId="57" applyNumberFormat="1" applyFont="1" applyBorder="1" applyAlignment="1">
      <alignment vertical="top"/>
      <protection/>
    </xf>
    <xf numFmtId="165" fontId="0" fillId="0" borderId="17" xfId="57" applyNumberFormat="1" applyFont="1" applyBorder="1" applyAlignment="1">
      <alignment vertical="top"/>
      <protection/>
    </xf>
    <xf numFmtId="165" fontId="0" fillId="0" borderId="12" xfId="57" applyNumberFormat="1" applyFont="1" applyBorder="1" applyAlignment="1">
      <alignment vertical="top"/>
      <protection/>
    </xf>
    <xf numFmtId="165" fontId="0" fillId="0" borderId="17" xfId="57" applyNumberFormat="1" applyBorder="1" applyAlignment="1">
      <alignment vertical="top"/>
      <protection/>
    </xf>
    <xf numFmtId="165" fontId="0" fillId="0" borderId="12" xfId="57" applyNumberFormat="1" applyBorder="1" applyAlignment="1">
      <alignment vertical="top"/>
      <protection/>
    </xf>
    <xf numFmtId="165" fontId="0" fillId="0" borderId="14" xfId="57" applyNumberFormat="1" applyFont="1" applyFill="1" applyBorder="1" applyAlignment="1" applyProtection="1">
      <alignment vertical="top"/>
      <protection/>
    </xf>
    <xf numFmtId="165" fontId="0" fillId="0" borderId="19" xfId="57" applyNumberFormat="1" applyBorder="1" applyAlignment="1">
      <alignment vertical="top"/>
      <protection/>
    </xf>
    <xf numFmtId="165" fontId="0" fillId="0" borderId="14" xfId="57" applyNumberFormat="1" applyFont="1" applyFill="1" applyBorder="1" applyAlignment="1">
      <alignment vertical="top"/>
      <protection/>
    </xf>
    <xf numFmtId="165" fontId="0" fillId="0" borderId="14" xfId="57" applyNumberFormat="1" applyFont="1" applyBorder="1" applyAlignment="1">
      <alignment horizontal="right" vertical="top"/>
      <protection/>
    </xf>
    <xf numFmtId="164" fontId="0" fillId="0" borderId="14" xfId="57" applyNumberFormat="1" applyFont="1" applyBorder="1" applyAlignment="1">
      <alignment vertical="top"/>
      <protection/>
    </xf>
    <xf numFmtId="165" fontId="20" fillId="0" borderId="12" xfId="57" applyNumberFormat="1" applyFont="1" applyBorder="1" applyAlignment="1">
      <alignment vertical="top"/>
      <protection/>
    </xf>
    <xf numFmtId="165" fontId="20" fillId="0" borderId="19" xfId="57" applyNumberFormat="1" applyFont="1" applyBorder="1" applyAlignment="1">
      <alignment vertical="top"/>
      <protection/>
    </xf>
    <xf numFmtId="165" fontId="20" fillId="0" borderId="14" xfId="57" applyNumberFormat="1" applyFont="1" applyBorder="1" applyAlignment="1">
      <alignment vertical="top"/>
      <protection/>
    </xf>
    <xf numFmtId="0" fontId="8" fillId="0" borderId="17" xfId="0" applyFont="1" applyBorder="1" applyAlignment="1">
      <alignment/>
    </xf>
    <xf numFmtId="0" fontId="15" fillId="0" borderId="16" xfId="0" applyFont="1" applyBorder="1" applyAlignment="1">
      <alignment/>
    </xf>
    <xf numFmtId="0" fontId="15" fillId="0" borderId="24" xfId="0" applyFont="1" applyBorder="1" applyAlignment="1">
      <alignment/>
    </xf>
    <xf numFmtId="0" fontId="0" fillId="0" borderId="13" xfId="0" applyFont="1" applyFill="1" applyBorder="1" applyAlignment="1">
      <alignment horizontal="center" vertical="center"/>
    </xf>
    <xf numFmtId="0" fontId="0" fillId="0" borderId="0" xfId="57" applyFont="1" applyBorder="1">
      <alignment/>
      <protection/>
    </xf>
    <xf numFmtId="0" fontId="0" fillId="0" borderId="14" xfId="57" applyBorder="1" applyAlignment="1">
      <alignment vertical="top"/>
      <protection/>
    </xf>
    <xf numFmtId="0" fontId="0" fillId="0" borderId="10" xfId="57" applyBorder="1" applyAlignment="1">
      <alignment vertical="top"/>
      <protection/>
    </xf>
    <xf numFmtId="0" fontId="0" fillId="0" borderId="11" xfId="57" applyBorder="1" applyAlignment="1">
      <alignment vertical="top"/>
      <protection/>
    </xf>
    <xf numFmtId="0" fontId="0" fillId="0" borderId="12" xfId="57" applyBorder="1" applyAlignment="1">
      <alignment horizontal="center" vertical="top"/>
      <protection/>
    </xf>
    <xf numFmtId="0" fontId="0" fillId="0" borderId="12" xfId="57" applyBorder="1" applyAlignment="1">
      <alignment vertical="top"/>
      <protection/>
    </xf>
    <xf numFmtId="0" fontId="0" fillId="0" borderId="17" xfId="57" applyNumberFormat="1" applyFont="1" applyBorder="1" applyAlignment="1">
      <alignment vertical="top"/>
      <protection/>
    </xf>
    <xf numFmtId="0" fontId="0" fillId="0" borderId="16" xfId="57" applyFont="1" applyBorder="1" applyAlignment="1">
      <alignment vertical="top"/>
      <protection/>
    </xf>
    <xf numFmtId="0" fontId="0" fillId="0" borderId="16" xfId="57" applyBorder="1" applyAlignment="1">
      <alignment vertical="top"/>
      <protection/>
    </xf>
    <xf numFmtId="0" fontId="0" fillId="0" borderId="17" xfId="57" applyBorder="1" applyAlignment="1">
      <alignment horizontal="center" vertical="top"/>
      <protection/>
    </xf>
    <xf numFmtId="0" fontId="0" fillId="0" borderId="13" xfId="57" applyNumberFormat="1" applyFont="1" applyBorder="1" applyAlignment="1">
      <alignment vertical="top"/>
      <protection/>
    </xf>
    <xf numFmtId="0" fontId="0" fillId="0" borderId="0" xfId="57" applyFont="1" applyBorder="1" applyAlignment="1">
      <alignment vertical="top"/>
      <protection/>
    </xf>
    <xf numFmtId="0" fontId="0" fillId="0" borderId="0" xfId="57" applyBorder="1" applyAlignment="1">
      <alignment vertical="top"/>
      <protection/>
    </xf>
    <xf numFmtId="0" fontId="0" fillId="0" borderId="14" xfId="57" applyBorder="1" applyAlignment="1">
      <alignment horizontal="center" vertical="top"/>
      <protection/>
    </xf>
    <xf numFmtId="0" fontId="0" fillId="0" borderId="12" xfId="57" applyNumberFormat="1" applyFont="1" applyBorder="1" applyAlignment="1">
      <alignment vertical="top"/>
      <protection/>
    </xf>
    <xf numFmtId="0" fontId="0" fillId="0" borderId="11" xfId="57" applyFont="1" applyBorder="1" applyAlignment="1">
      <alignment vertical="top"/>
      <protection/>
    </xf>
    <xf numFmtId="0" fontId="0" fillId="0" borderId="17" xfId="57" applyFont="1" applyBorder="1" applyAlignment="1">
      <alignment horizontal="center" vertical="top"/>
      <protection/>
    </xf>
    <xf numFmtId="0" fontId="0" fillId="0" borderId="14" xfId="57" applyFont="1" applyBorder="1" applyAlignment="1">
      <alignment horizontal="center" vertical="top"/>
      <protection/>
    </xf>
    <xf numFmtId="0" fontId="0" fillId="0" borderId="10" xfId="57" applyNumberFormat="1" applyFont="1" applyBorder="1" applyAlignment="1">
      <alignment vertical="top"/>
      <protection/>
    </xf>
    <xf numFmtId="0" fontId="0" fillId="0" borderId="18" xfId="57" applyNumberFormat="1" applyFont="1" applyBorder="1" applyAlignment="1">
      <alignment vertical="top"/>
      <protection/>
    </xf>
    <xf numFmtId="0" fontId="0" fillId="0" borderId="0" xfId="57" applyNumberFormat="1" applyFont="1" applyBorder="1" applyAlignment="1">
      <alignment vertical="top"/>
      <protection/>
    </xf>
    <xf numFmtId="0" fontId="0" fillId="0" borderId="21" xfId="57" applyNumberFormat="1" applyFont="1" applyBorder="1" applyAlignment="1">
      <alignment vertical="top"/>
      <protection/>
    </xf>
    <xf numFmtId="0" fontId="0" fillId="0" borderId="22" xfId="57" applyFont="1" applyBorder="1" applyAlignment="1">
      <alignment vertical="top"/>
      <protection/>
    </xf>
    <xf numFmtId="0" fontId="0" fillId="0" borderId="22" xfId="57" applyBorder="1" applyAlignment="1">
      <alignment vertical="top"/>
      <protection/>
    </xf>
    <xf numFmtId="0" fontId="0" fillId="0" borderId="19" xfId="57" applyBorder="1" applyAlignment="1">
      <alignment horizontal="center" vertical="top"/>
      <protection/>
    </xf>
    <xf numFmtId="0" fontId="0" fillId="0" borderId="14" xfId="57" applyFont="1" applyBorder="1" applyAlignment="1">
      <alignment vertical="top"/>
      <protection/>
    </xf>
    <xf numFmtId="2" fontId="0" fillId="0" borderId="14" xfId="57" applyNumberFormat="1" applyFont="1" applyBorder="1" applyAlignment="1">
      <alignment vertical="top"/>
      <protection/>
    </xf>
    <xf numFmtId="2" fontId="0" fillId="0" borderId="0" xfId="57" applyNumberFormat="1" applyFont="1" applyBorder="1" applyAlignment="1">
      <alignment vertical="top"/>
      <protection/>
    </xf>
    <xf numFmtId="2" fontId="0" fillId="0" borderId="13" xfId="57" applyNumberFormat="1" applyFont="1" applyBorder="1" applyAlignment="1">
      <alignment vertical="top"/>
      <protection/>
    </xf>
    <xf numFmtId="2" fontId="0" fillId="0" borderId="0" xfId="57" applyNumberFormat="1" applyFont="1" applyBorder="1" applyAlignment="1" quotePrefix="1">
      <alignment vertical="top"/>
      <protection/>
    </xf>
    <xf numFmtId="0" fontId="0" fillId="0" borderId="13" xfId="57" applyFont="1" applyBorder="1" applyAlignment="1">
      <alignment vertical="top"/>
      <protection/>
    </xf>
    <xf numFmtId="0" fontId="0" fillId="0" borderId="18" xfId="57" applyFont="1" applyBorder="1" applyAlignment="1" quotePrefix="1">
      <alignment vertical="top"/>
      <protection/>
    </xf>
    <xf numFmtId="0" fontId="0" fillId="0" borderId="0" xfId="57" applyFont="1" applyBorder="1" applyAlignment="1" quotePrefix="1">
      <alignment vertical="top"/>
      <protection/>
    </xf>
    <xf numFmtId="0" fontId="0" fillId="0" borderId="15" xfId="57" applyFont="1" applyBorder="1" applyAlignment="1">
      <alignment vertical="top"/>
      <protection/>
    </xf>
    <xf numFmtId="0" fontId="0" fillId="0" borderId="24" xfId="57" applyFont="1" applyBorder="1" applyAlignment="1" quotePrefix="1">
      <alignment vertical="top"/>
      <protection/>
    </xf>
    <xf numFmtId="0" fontId="0" fillId="0" borderId="16" xfId="57" applyFont="1" applyBorder="1" applyAlignment="1" quotePrefix="1">
      <alignment vertical="top"/>
      <protection/>
    </xf>
    <xf numFmtId="0" fontId="0" fillId="0" borderId="12" xfId="57" applyFont="1" applyBorder="1" applyAlignment="1">
      <alignment horizontal="center" vertical="top"/>
      <protection/>
    </xf>
    <xf numFmtId="0" fontId="0" fillId="0" borderId="13" xfId="0" applyFont="1" applyFill="1" applyBorder="1" applyAlignment="1">
      <alignment horizontal="center" vertical="top"/>
    </xf>
    <xf numFmtId="0" fontId="0" fillId="0" borderId="0" xfId="0" applyFont="1" applyBorder="1" applyAlignment="1">
      <alignment vertical="top"/>
    </xf>
    <xf numFmtId="0" fontId="0" fillId="0" borderId="18" xfId="57" applyBorder="1" applyAlignment="1">
      <alignment vertical="top"/>
      <protection/>
    </xf>
    <xf numFmtId="0" fontId="0" fillId="0" borderId="15" xfId="0" applyFont="1" applyBorder="1" applyAlignment="1">
      <alignment vertical="top"/>
    </xf>
    <xf numFmtId="0" fontId="0" fillId="0" borderId="16" xfId="0" applyFont="1" applyBorder="1" applyAlignment="1">
      <alignment vertical="top"/>
    </xf>
    <xf numFmtId="0" fontId="0" fillId="0" borderId="24" xfId="57" applyBorder="1" applyAlignment="1">
      <alignment vertical="top"/>
      <protection/>
    </xf>
    <xf numFmtId="0" fontId="0" fillId="0" borderId="17" xfId="57" applyBorder="1" applyAlignment="1">
      <alignment vertical="top"/>
      <protection/>
    </xf>
    <xf numFmtId="10" fontId="1" fillId="0" borderId="0" xfId="60" applyNumberFormat="1" applyFont="1" applyAlignment="1">
      <alignment/>
    </xf>
    <xf numFmtId="0" fontId="0" fillId="0" borderId="20" xfId="57" applyBorder="1">
      <alignment/>
      <protection/>
    </xf>
    <xf numFmtId="165" fontId="10" fillId="0" borderId="18" xfId="57" applyNumberFormat="1" applyFont="1" applyBorder="1">
      <alignment/>
      <protection/>
    </xf>
    <xf numFmtId="165" fontId="0" fillId="0" borderId="18" xfId="57" applyNumberFormat="1" applyBorder="1">
      <alignment/>
      <protection/>
    </xf>
    <xf numFmtId="165" fontId="0" fillId="0" borderId="18" xfId="57" applyNumberFormat="1" applyFill="1" applyBorder="1" applyAlignment="1">
      <alignment horizontal="right"/>
      <protection/>
    </xf>
    <xf numFmtId="165" fontId="0" fillId="0" borderId="14" xfId="57" applyNumberFormat="1" applyFill="1" applyBorder="1">
      <alignment/>
      <protection/>
    </xf>
    <xf numFmtId="165" fontId="10" fillId="0" borderId="18" xfId="57" applyNumberFormat="1" applyFont="1" applyFill="1" applyBorder="1" applyAlignment="1">
      <alignment horizontal="right"/>
      <protection/>
    </xf>
    <xf numFmtId="165" fontId="0" fillId="0" borderId="20" xfId="0" applyNumberFormat="1" applyBorder="1" applyAlignment="1">
      <alignment/>
    </xf>
    <xf numFmtId="165" fontId="0" fillId="0" borderId="24" xfId="0" applyNumberFormat="1" applyBorder="1" applyAlignment="1">
      <alignment/>
    </xf>
    <xf numFmtId="0" fontId="0" fillId="0" borderId="13" xfId="57" applyFont="1" applyBorder="1">
      <alignment/>
      <protection/>
    </xf>
    <xf numFmtId="0" fontId="0" fillId="0" borderId="21" xfId="57" applyBorder="1">
      <alignment/>
      <protection/>
    </xf>
    <xf numFmtId="0" fontId="0" fillId="0" borderId="22" xfId="57" applyBorder="1">
      <alignment/>
      <protection/>
    </xf>
    <xf numFmtId="0" fontId="0" fillId="0" borderId="22" xfId="57" applyBorder="1" applyAlignment="1">
      <alignment horizontal="center" vertical="center"/>
      <protection/>
    </xf>
    <xf numFmtId="0" fontId="0" fillId="0" borderId="23" xfId="57" applyBorder="1" applyAlignment="1">
      <alignment horizontal="right"/>
      <protection/>
    </xf>
    <xf numFmtId="165" fontId="0" fillId="0" borderId="18" xfId="57" applyNumberFormat="1" applyFont="1" applyFill="1" applyBorder="1" applyAlignment="1">
      <alignment horizontal="right"/>
      <protection/>
    </xf>
    <xf numFmtId="165" fontId="0" fillId="0" borderId="14" xfId="57" applyNumberFormat="1" applyFont="1" applyFill="1" applyBorder="1" applyAlignment="1">
      <alignment horizontal="right"/>
      <protection/>
    </xf>
    <xf numFmtId="0" fontId="10" fillId="0" borderId="15" xfId="57" applyFont="1" applyBorder="1">
      <alignment/>
      <protection/>
    </xf>
    <xf numFmtId="165" fontId="10" fillId="0" borderId="24" xfId="57" applyNumberFormat="1" applyFont="1" applyFill="1" applyBorder="1">
      <alignment/>
      <protection/>
    </xf>
    <xf numFmtId="165" fontId="1" fillId="0" borderId="0" xfId="0" applyNumberFormat="1" applyFont="1" applyAlignment="1">
      <alignment/>
    </xf>
    <xf numFmtId="10" fontId="1" fillId="0" borderId="0" xfId="0" applyNumberFormat="1" applyFont="1" applyAlignment="1">
      <alignment/>
    </xf>
    <xf numFmtId="0" fontId="0" fillId="0" borderId="0" xfId="0" applyFont="1" applyAlignment="1">
      <alignment horizontal="center"/>
    </xf>
    <xf numFmtId="165" fontId="0" fillId="24" borderId="14" xfId="0" applyNumberFormat="1" applyFont="1" applyFill="1" applyBorder="1" applyAlignment="1">
      <alignment/>
    </xf>
    <xf numFmtId="165" fontId="10" fillId="24" borderId="14" xfId="57" applyNumberFormat="1" applyFont="1" applyFill="1" applyBorder="1" applyAlignment="1">
      <alignment horizontal="right"/>
      <protection/>
    </xf>
    <xf numFmtId="165" fontId="10" fillId="24" borderId="17" xfId="57" applyNumberFormat="1" applyFont="1" applyFill="1" applyBorder="1">
      <alignment/>
      <protection/>
    </xf>
    <xf numFmtId="165" fontId="0" fillId="24" borderId="14" xfId="57" applyNumberFormat="1" applyFont="1" applyFill="1" applyBorder="1" applyAlignment="1">
      <alignment vertical="top"/>
      <protection/>
    </xf>
    <xf numFmtId="0" fontId="0" fillId="24" borderId="0" xfId="57" applyFont="1" applyFill="1" applyAlignment="1">
      <alignment horizontal="justify" vertical="top" wrapText="1"/>
      <protection/>
    </xf>
    <xf numFmtId="0" fontId="0" fillId="0" borderId="0" xfId="57" applyFont="1" applyAlignment="1">
      <alignment horizontal="justify" vertical="top" wrapText="1"/>
      <protection/>
    </xf>
    <xf numFmtId="0" fontId="0" fillId="0" borderId="0" xfId="57" applyAlignment="1">
      <alignment horizontal="justify" vertical="top" wrapText="1"/>
      <protection/>
    </xf>
    <xf numFmtId="0" fontId="0" fillId="0" borderId="0" xfId="57" applyFont="1" applyAlignment="1">
      <alignment horizontal="justify" vertical="top" wrapText="1"/>
      <protection/>
    </xf>
    <xf numFmtId="0" fontId="0" fillId="0" borderId="15" xfId="57" applyNumberFormat="1" applyFont="1" applyBorder="1" applyAlignment="1">
      <alignment horizontal="left" vertical="top"/>
      <protection/>
    </xf>
    <xf numFmtId="0" fontId="0" fillId="0" borderId="0" xfId="0" applyFont="1" applyAlignment="1">
      <alignment horizontal="justify" vertical="top" wrapText="1"/>
    </xf>
    <xf numFmtId="0" fontId="0" fillId="0" borderId="0" xfId="0" applyFont="1" applyBorder="1" applyAlignment="1">
      <alignment horizontal="justify" vertical="top" wrapText="1"/>
    </xf>
    <xf numFmtId="0" fontId="8" fillId="0" borderId="0" xfId="0" applyFont="1" applyAlignment="1">
      <alignment horizontal="center"/>
    </xf>
    <xf numFmtId="2" fontId="14" fillId="0" borderId="0" xfId="0" applyNumberFormat="1" applyFont="1" applyBorder="1" applyAlignment="1">
      <alignment horizontal="center" vertical="center"/>
    </xf>
    <xf numFmtId="0" fontId="0" fillId="0" borderId="0" xfId="0" applyNumberFormat="1" applyFont="1" applyBorder="1" applyAlignment="1">
      <alignment horizontal="left" vertical="center" wrapText="1"/>
    </xf>
    <xf numFmtId="0" fontId="0" fillId="0" borderId="18" xfId="0" applyNumberFormat="1" applyFont="1" applyBorder="1" applyAlignment="1">
      <alignment horizontal="left" vertical="center" wrapText="1"/>
    </xf>
    <xf numFmtId="0" fontId="0" fillId="0" borderId="13" xfId="0" applyNumberFormat="1" applyFont="1" applyBorder="1" applyAlignment="1">
      <alignment horizontal="left" vertical="center" wrapText="1"/>
    </xf>
    <xf numFmtId="0" fontId="7" fillId="0" borderId="0" xfId="0" applyFont="1" applyAlignment="1">
      <alignment horizontal="center"/>
    </xf>
    <xf numFmtId="2" fontId="8" fillId="0" borderId="0" xfId="0" applyNumberFormat="1" applyFont="1" applyAlignment="1">
      <alignment horizontal="center"/>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Alignment="1">
      <alignment horizontal="justify" vertical="top" wrapText="1"/>
    </xf>
    <xf numFmtId="0" fontId="0" fillId="0" borderId="0" xfId="0" applyFont="1" applyAlignment="1">
      <alignment horizontal="center"/>
    </xf>
    <xf numFmtId="0" fontId="0" fillId="0" borderId="0" xfId="0" applyNumberFormat="1" applyAlignment="1">
      <alignment horizontal="justify" vertical="top" wrapText="1"/>
    </xf>
    <xf numFmtId="0" fontId="0" fillId="0" borderId="0" xfId="57" applyFont="1" applyAlignment="1">
      <alignment horizontal="left" vertical="top" wrapText="1"/>
      <protection/>
    </xf>
    <xf numFmtId="0" fontId="10" fillId="0" borderId="0" xfId="57" applyFont="1" applyAlignment="1">
      <alignment horizontal="center"/>
      <protection/>
    </xf>
    <xf numFmtId="0" fontId="0" fillId="0" borderId="16" xfId="57" applyNumberFormat="1" applyFont="1" applyBorder="1" applyAlignment="1">
      <alignment horizontal="left" vertical="top"/>
      <protection/>
    </xf>
    <xf numFmtId="0" fontId="0" fillId="0" borderId="24" xfId="57" applyNumberFormat="1" applyFont="1" applyBorder="1" applyAlignment="1">
      <alignment horizontal="left" vertical="top"/>
      <protection/>
    </xf>
    <xf numFmtId="0" fontId="0" fillId="0" borderId="0" xfId="57" applyNumberFormat="1" applyFont="1" applyBorder="1" applyAlignment="1">
      <alignment horizontal="left" vertical="top" wrapText="1"/>
      <protection/>
    </xf>
    <xf numFmtId="0" fontId="0" fillId="0" borderId="18" xfId="57" applyNumberFormat="1" applyFont="1" applyBorder="1" applyAlignment="1">
      <alignment horizontal="left" vertical="top" wrapText="1"/>
      <protection/>
    </xf>
    <xf numFmtId="0" fontId="0" fillId="0" borderId="13" xfId="57" applyNumberFormat="1" applyFont="1" applyBorder="1" applyAlignment="1">
      <alignment horizontal="justify" vertical="top" wrapText="1"/>
      <protection/>
    </xf>
    <xf numFmtId="0" fontId="0" fillId="0" borderId="0" xfId="57" applyBorder="1" applyAlignment="1">
      <alignment horizontal="justify" vertical="top" wrapText="1"/>
      <protection/>
    </xf>
    <xf numFmtId="0" fontId="0" fillId="0" borderId="13" xfId="57" applyFont="1" applyBorder="1" applyAlignment="1">
      <alignment horizontal="left" vertical="top" wrapText="1"/>
      <protection/>
    </xf>
    <xf numFmtId="0" fontId="0" fillId="0" borderId="0" xfId="57" applyFont="1" applyBorder="1" applyAlignment="1">
      <alignment horizontal="left" vertical="top" wrapText="1"/>
      <protection/>
    </xf>
    <xf numFmtId="0" fontId="0" fillId="0" borderId="18" xfId="57" applyFont="1" applyBorder="1" applyAlignment="1">
      <alignment horizontal="left" vertical="top" wrapText="1"/>
      <protection/>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20" xfId="0" applyFont="1" applyBorder="1" applyAlignment="1">
      <alignment horizontal="left" vertical="top" wrapText="1"/>
    </xf>
    <xf numFmtId="0" fontId="0" fillId="0" borderId="21" xfId="57" applyBorder="1" applyAlignment="1">
      <alignment horizontal="center" wrapText="1"/>
      <protection/>
    </xf>
    <xf numFmtId="0" fontId="0" fillId="0" borderId="23" xfId="57" applyBorder="1" applyAlignment="1">
      <alignment horizontal="center" wrapText="1"/>
      <protection/>
    </xf>
    <xf numFmtId="0" fontId="0" fillId="0" borderId="0" xfId="57" applyFont="1" applyAlignment="1">
      <alignment horizontal="center"/>
      <protection/>
    </xf>
    <xf numFmtId="0" fontId="0" fillId="0" borderId="13" xfId="57" applyNumberFormat="1" applyFont="1" applyBorder="1" applyAlignment="1">
      <alignment horizontal="left" vertical="top" wrapText="1"/>
      <protection/>
    </xf>
    <xf numFmtId="0" fontId="0" fillId="0" borderId="0" xfId="0" applyBorder="1" applyAlignment="1">
      <alignment vertical="top"/>
    </xf>
    <xf numFmtId="0" fontId="0" fillId="0" borderId="18" xfId="0" applyBorder="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ublication 2007 LY" xfId="57"/>
    <cellStyle name="Note" xfId="58"/>
    <cellStyle name="Output" xfId="59"/>
    <cellStyle name="Percent" xfId="60"/>
    <cellStyle name="Style 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N80"/>
  <sheetViews>
    <sheetView showGridLines="0" tabSelected="1" zoomScalePageLayoutView="0" workbookViewId="0" topLeftCell="A1">
      <pane xSplit="5" ySplit="10" topLeftCell="F29" activePane="bottomRight" state="frozen"/>
      <selection pane="topLeft" activeCell="L25" sqref="L25"/>
      <selection pane="topRight" activeCell="L25" sqref="L25"/>
      <selection pane="bottomLeft" activeCell="L25" sqref="L25"/>
      <selection pane="bottomRight" activeCell="B2" sqref="B2:J2"/>
    </sheetView>
  </sheetViews>
  <sheetFormatPr defaultColWidth="9.140625" defaultRowHeight="12.75"/>
  <cols>
    <col min="1" max="1" width="2.8515625" style="1" customWidth="1"/>
    <col min="2" max="2" width="6.57421875" style="1" customWidth="1"/>
    <col min="3" max="3" width="34.8515625" style="11" customWidth="1"/>
    <col min="4" max="4" width="6.28125" style="1" customWidth="1"/>
    <col min="5" max="5" width="4.421875" style="1" customWidth="1"/>
    <col min="6" max="6" width="6.8515625" style="1" customWidth="1"/>
    <col min="7" max="8" width="12.8515625" style="1" bestFit="1" customWidth="1"/>
    <col min="9" max="9" width="14.8515625" style="1" bestFit="1" customWidth="1"/>
    <col min="10" max="10" width="15.00390625" style="1" bestFit="1" customWidth="1"/>
    <col min="11" max="11" width="11.7109375" style="1" customWidth="1"/>
    <col min="12" max="12" width="8.421875" style="1" customWidth="1"/>
    <col min="13" max="13" width="9.8515625" style="1" bestFit="1" customWidth="1"/>
    <col min="14" max="14" width="9.28125" style="1" bestFit="1" customWidth="1"/>
    <col min="15" max="16384" width="9.140625" style="1" customWidth="1"/>
  </cols>
  <sheetData>
    <row r="1" spans="2:12" ht="12">
      <c r="B1" s="2"/>
      <c r="C1" s="9"/>
      <c r="D1" s="2"/>
      <c r="E1" s="2"/>
      <c r="F1" s="3"/>
      <c r="G1" s="4"/>
      <c r="H1" s="4"/>
      <c r="I1" s="4"/>
      <c r="J1" s="5"/>
      <c r="K1" s="6"/>
      <c r="L1" s="6"/>
    </row>
    <row r="2" spans="2:12" ht="15.75">
      <c r="B2" s="335" t="s">
        <v>65</v>
      </c>
      <c r="C2" s="335"/>
      <c r="D2" s="335"/>
      <c r="E2" s="335"/>
      <c r="F2" s="335"/>
      <c r="G2" s="335"/>
      <c r="H2" s="335"/>
      <c r="I2" s="335"/>
      <c r="J2" s="335"/>
      <c r="K2" s="6"/>
      <c r="L2" s="6"/>
    </row>
    <row r="3" spans="2:12" ht="6" customHeight="1">
      <c r="B3" s="2"/>
      <c r="C3" s="9"/>
      <c r="D3" s="2"/>
      <c r="E3" s="2"/>
      <c r="F3" s="3"/>
      <c r="G3" s="4"/>
      <c r="H3" s="4"/>
      <c r="I3" s="4"/>
      <c r="J3" s="5"/>
      <c r="K3" s="6"/>
      <c r="L3" s="6"/>
    </row>
    <row r="4" spans="2:12" ht="16.5" customHeight="1">
      <c r="B4" s="336" t="s">
        <v>117</v>
      </c>
      <c r="C4" s="336"/>
      <c r="D4" s="336"/>
      <c r="E4" s="336"/>
      <c r="F4" s="336"/>
      <c r="G4" s="336"/>
      <c r="H4" s="336"/>
      <c r="I4" s="336"/>
      <c r="J4" s="336"/>
      <c r="K4" s="12"/>
      <c r="L4" s="12"/>
    </row>
    <row r="5" spans="2:12" ht="16.5" customHeight="1">
      <c r="B5" s="183"/>
      <c r="C5" s="183"/>
      <c r="D5" s="183"/>
      <c r="E5" s="183"/>
      <c r="F5" s="183"/>
      <c r="G5" s="183"/>
      <c r="H5" s="183"/>
      <c r="I5" s="183"/>
      <c r="J5" s="183"/>
      <c r="K5" s="12"/>
      <c r="L5" s="12"/>
    </row>
    <row r="6" spans="2:12" ht="12.75">
      <c r="B6" s="85"/>
      <c r="C6" s="85"/>
      <c r="D6" s="85"/>
      <c r="E6" s="57"/>
      <c r="F6" s="58"/>
      <c r="G6" s="84"/>
      <c r="H6" s="84"/>
      <c r="I6" s="84"/>
      <c r="J6" s="86" t="s">
        <v>0</v>
      </c>
      <c r="K6" s="7"/>
      <c r="L6" s="7"/>
    </row>
    <row r="7" spans="2:12" ht="12.75" customHeight="1">
      <c r="B7" s="145"/>
      <c r="C7" s="88"/>
      <c r="D7" s="88"/>
      <c r="E7" s="89"/>
      <c r="F7" s="222"/>
      <c r="G7" s="90" t="s">
        <v>1</v>
      </c>
      <c r="H7" s="91" t="s">
        <v>1</v>
      </c>
      <c r="I7" s="92" t="s">
        <v>2</v>
      </c>
      <c r="J7" s="92" t="s">
        <v>2</v>
      </c>
      <c r="K7" s="15"/>
      <c r="L7" s="15"/>
    </row>
    <row r="8" spans="2:12" ht="12.75">
      <c r="B8" s="87"/>
      <c r="C8" s="54"/>
      <c r="D8" s="54"/>
      <c r="E8" s="93"/>
      <c r="F8" s="223"/>
      <c r="G8" s="95" t="s">
        <v>3</v>
      </c>
      <c r="H8" s="96" t="s">
        <v>3</v>
      </c>
      <c r="I8" s="98" t="s">
        <v>3</v>
      </c>
      <c r="J8" s="98" t="s">
        <v>3</v>
      </c>
      <c r="K8" s="15"/>
      <c r="L8" s="15"/>
    </row>
    <row r="9" spans="2:12" ht="13.5" customHeight="1">
      <c r="B9" s="87"/>
      <c r="C9" s="54"/>
      <c r="D9" s="54"/>
      <c r="E9" s="93"/>
      <c r="F9" s="223"/>
      <c r="G9" s="97" t="s">
        <v>118</v>
      </c>
      <c r="H9" s="96" t="s">
        <v>79</v>
      </c>
      <c r="I9" s="98" t="s">
        <v>118</v>
      </c>
      <c r="J9" s="98" t="s">
        <v>79</v>
      </c>
      <c r="K9" s="15"/>
      <c r="L9" s="15"/>
    </row>
    <row r="10" spans="2:12" ht="13.5" customHeight="1">
      <c r="B10" s="87"/>
      <c r="C10" s="54"/>
      <c r="D10" s="54"/>
      <c r="E10" s="93"/>
      <c r="F10" s="140"/>
      <c r="G10" s="156"/>
      <c r="H10" s="156"/>
      <c r="I10" s="99"/>
      <c r="J10" s="99"/>
      <c r="K10" s="15"/>
      <c r="L10" s="15"/>
    </row>
    <row r="11" spans="2:12" ht="12.75">
      <c r="B11" s="87"/>
      <c r="C11" s="54"/>
      <c r="D11" s="54"/>
      <c r="E11" s="93"/>
      <c r="F11" s="140"/>
      <c r="G11" s="184"/>
      <c r="H11" s="184"/>
      <c r="I11" s="184"/>
      <c r="J11" s="152"/>
      <c r="K11" s="15"/>
      <c r="L11" s="15"/>
    </row>
    <row r="12" spans="2:12" ht="12.75">
      <c r="B12" s="100"/>
      <c r="C12" s="101"/>
      <c r="D12" s="101"/>
      <c r="E12" s="102"/>
      <c r="F12" s="222"/>
      <c r="G12" s="157"/>
      <c r="H12" s="157"/>
      <c r="I12" s="157"/>
      <c r="J12" s="150"/>
      <c r="K12" s="16"/>
      <c r="L12" s="16"/>
    </row>
    <row r="13" spans="2:14" ht="12.75">
      <c r="B13" s="124" t="s">
        <v>4</v>
      </c>
      <c r="C13" s="125"/>
      <c r="D13" s="125"/>
      <c r="E13" s="125"/>
      <c r="F13" s="140"/>
      <c r="G13" s="144">
        <v>5958.55</v>
      </c>
      <c r="H13" s="144">
        <v>6009.73</v>
      </c>
      <c r="I13" s="144">
        <f>23143.53+I16+I28</f>
        <v>23678.46</v>
      </c>
      <c r="J13" s="144">
        <v>21966.84</v>
      </c>
      <c r="K13" s="16"/>
      <c r="L13" s="16"/>
      <c r="M13" s="13"/>
      <c r="N13" s="14"/>
    </row>
    <row r="14" spans="2:14" ht="12.75">
      <c r="B14" s="103"/>
      <c r="C14" s="104"/>
      <c r="D14" s="104"/>
      <c r="E14" s="104"/>
      <c r="F14" s="223"/>
      <c r="G14" s="105"/>
      <c r="H14" s="105"/>
      <c r="I14" s="105"/>
      <c r="J14" s="105"/>
      <c r="K14" s="16"/>
      <c r="L14" s="16"/>
      <c r="M14" s="13"/>
      <c r="N14" s="14"/>
    </row>
    <row r="15" spans="2:14" ht="12.75">
      <c r="B15" s="106" t="s">
        <v>106</v>
      </c>
      <c r="C15" s="107"/>
      <c r="D15" s="104"/>
      <c r="E15" s="104"/>
      <c r="F15" s="224">
        <v>-1</v>
      </c>
      <c r="G15" s="105">
        <v>3891.81</v>
      </c>
      <c r="H15" s="105">
        <v>3934.39</v>
      </c>
      <c r="I15" s="105">
        <v>15388.11</v>
      </c>
      <c r="J15" s="105">
        <v>13947.53</v>
      </c>
      <c r="K15" s="16"/>
      <c r="L15" s="16"/>
      <c r="M15" s="13"/>
      <c r="N15" s="14"/>
    </row>
    <row r="16" spans="2:14" ht="12.75">
      <c r="B16" s="106" t="s">
        <v>85</v>
      </c>
      <c r="C16" s="107"/>
      <c r="D16" s="104"/>
      <c r="E16" s="104"/>
      <c r="F16" s="224">
        <v>-2</v>
      </c>
      <c r="G16" s="105">
        <v>35.6</v>
      </c>
      <c r="H16" s="105">
        <v>108.18</v>
      </c>
      <c r="I16" s="105">
        <v>194.62</v>
      </c>
      <c r="J16" s="105">
        <v>234.47</v>
      </c>
      <c r="K16" s="18"/>
      <c r="L16" s="18"/>
      <c r="M16" s="13"/>
      <c r="N16" s="14"/>
    </row>
    <row r="17" spans="2:14" ht="12.75">
      <c r="B17" s="106" t="s">
        <v>6</v>
      </c>
      <c r="C17" s="107"/>
      <c r="D17" s="104"/>
      <c r="E17" s="104"/>
      <c r="F17" s="225">
        <v>-3</v>
      </c>
      <c r="G17" s="144">
        <v>3927.41</v>
      </c>
      <c r="H17" s="144">
        <v>4042.57</v>
      </c>
      <c r="I17" s="144">
        <f>+I15+I16</f>
        <v>15582.730000000001</v>
      </c>
      <c r="J17" s="144">
        <f>+J15+J16</f>
        <v>14182</v>
      </c>
      <c r="K17" s="18"/>
      <c r="L17" s="18"/>
      <c r="M17" s="13"/>
      <c r="N17" s="14"/>
    </row>
    <row r="18" spans="2:14" ht="12.75">
      <c r="B18" s="109"/>
      <c r="C18" s="110"/>
      <c r="D18" s="111"/>
      <c r="E18" s="112"/>
      <c r="F18" s="226"/>
      <c r="G18" s="113"/>
      <c r="H18" s="113"/>
      <c r="I18" s="113"/>
      <c r="J18" s="113"/>
      <c r="K18" s="18"/>
      <c r="L18" s="18"/>
      <c r="M18" s="13"/>
      <c r="N18" s="14"/>
    </row>
    <row r="19" spans="2:14" ht="12.75">
      <c r="B19" s="146" t="s">
        <v>80</v>
      </c>
      <c r="C19" s="147"/>
      <c r="D19" s="147"/>
      <c r="E19" s="147"/>
      <c r="F19" s="227"/>
      <c r="G19" s="150"/>
      <c r="H19" s="150"/>
      <c r="I19" s="150"/>
      <c r="J19" s="150"/>
      <c r="K19" s="18"/>
      <c r="L19" s="18"/>
      <c r="M19" s="13"/>
      <c r="N19" s="14"/>
    </row>
    <row r="20" spans="2:14" ht="24" customHeight="1">
      <c r="B20" s="148" t="s">
        <v>8</v>
      </c>
      <c r="C20" s="337" t="s">
        <v>81</v>
      </c>
      <c r="D20" s="337"/>
      <c r="E20" s="338"/>
      <c r="F20" s="224"/>
      <c r="G20" s="105">
        <v>80.95</v>
      </c>
      <c r="H20" s="105">
        <v>53.05</v>
      </c>
      <c r="I20" s="105">
        <v>-123.69</v>
      </c>
      <c r="J20" s="105">
        <v>-5.69</v>
      </c>
      <c r="K20" s="63"/>
      <c r="L20" s="18"/>
      <c r="M20" s="13"/>
      <c r="N20" s="14"/>
    </row>
    <row r="21" spans="2:14" ht="12.75">
      <c r="B21" s="114" t="s">
        <v>9</v>
      </c>
      <c r="C21" s="107" t="s">
        <v>82</v>
      </c>
      <c r="D21" s="104"/>
      <c r="E21" s="104"/>
      <c r="F21" s="224"/>
      <c r="G21" s="105">
        <v>1245.25</v>
      </c>
      <c r="H21" s="105">
        <v>1322.4</v>
      </c>
      <c r="I21" s="105">
        <v>5315.78</v>
      </c>
      <c r="J21" s="105">
        <v>4639.35</v>
      </c>
      <c r="K21" s="18"/>
      <c r="L21" s="18"/>
      <c r="M21" s="13"/>
      <c r="N21" s="14"/>
    </row>
    <row r="22" spans="2:14" ht="12.75">
      <c r="B22" s="114" t="s">
        <v>10</v>
      </c>
      <c r="C22" s="107" t="s">
        <v>77</v>
      </c>
      <c r="D22" s="104"/>
      <c r="E22" s="104"/>
      <c r="F22" s="224"/>
      <c r="G22" s="105">
        <v>251.5</v>
      </c>
      <c r="H22" s="105">
        <v>469.01</v>
      </c>
      <c r="I22" s="105">
        <v>1254.69</v>
      </c>
      <c r="J22" s="105">
        <v>1383.04</v>
      </c>
      <c r="K22" s="18"/>
      <c r="L22" s="18"/>
      <c r="M22" s="13"/>
      <c r="N22" s="14"/>
    </row>
    <row r="23" spans="2:14" ht="12.75">
      <c r="B23" s="114" t="s">
        <v>11</v>
      </c>
      <c r="C23" s="107" t="s">
        <v>12</v>
      </c>
      <c r="D23" s="104"/>
      <c r="E23" s="104"/>
      <c r="F23" s="224"/>
      <c r="G23" s="105">
        <v>222.15</v>
      </c>
      <c r="H23" s="105">
        <v>191.07</v>
      </c>
      <c r="I23" s="105">
        <v>890.88</v>
      </c>
      <c r="J23" s="105">
        <v>733.32</v>
      </c>
      <c r="K23" s="18"/>
      <c r="L23" s="18"/>
      <c r="M23" s="13"/>
      <c r="N23" s="14"/>
    </row>
    <row r="24" spans="2:14" ht="12.75">
      <c r="B24" s="114" t="s">
        <v>13</v>
      </c>
      <c r="C24" s="107" t="s">
        <v>14</v>
      </c>
      <c r="D24" s="104"/>
      <c r="E24" s="104"/>
      <c r="F24" s="224"/>
      <c r="G24" s="105">
        <v>145.11</v>
      </c>
      <c r="H24" s="105">
        <v>121.49</v>
      </c>
      <c r="I24" s="105">
        <v>549.41</v>
      </c>
      <c r="J24" s="105">
        <v>438.46</v>
      </c>
      <c r="K24" s="18"/>
      <c r="L24" s="18"/>
      <c r="M24" s="13"/>
      <c r="N24" s="14"/>
    </row>
    <row r="25" spans="2:14" ht="12.75">
      <c r="B25" s="114" t="s">
        <v>15</v>
      </c>
      <c r="C25" s="107" t="s">
        <v>16</v>
      </c>
      <c r="D25" s="104"/>
      <c r="E25" s="104"/>
      <c r="F25" s="224"/>
      <c r="G25" s="105">
        <v>829.25</v>
      </c>
      <c r="H25" s="105">
        <v>854.19</v>
      </c>
      <c r="I25" s="105">
        <v>3191.91</v>
      </c>
      <c r="J25" s="105">
        <v>2793.57</v>
      </c>
      <c r="K25" s="19"/>
      <c r="L25" s="19"/>
      <c r="M25" s="13"/>
      <c r="N25" s="14"/>
    </row>
    <row r="26" spans="2:14" ht="12.75">
      <c r="B26" s="106" t="s">
        <v>83</v>
      </c>
      <c r="C26" s="107"/>
      <c r="D26" s="104"/>
      <c r="E26" s="104"/>
      <c r="F26" s="224">
        <v>-4</v>
      </c>
      <c r="G26" s="105">
        <v>2774.21</v>
      </c>
      <c r="H26" s="105">
        <v>3011.21</v>
      </c>
      <c r="I26" s="105">
        <f>+SUM(I20:I25)</f>
        <v>11078.98</v>
      </c>
      <c r="J26" s="105">
        <f>+SUM(J20:J25)</f>
        <v>9982.050000000001</v>
      </c>
      <c r="K26" s="19"/>
      <c r="L26" s="19"/>
      <c r="M26" s="13"/>
      <c r="N26" s="14"/>
    </row>
    <row r="27" spans="2:14" ht="25.5" customHeight="1">
      <c r="B27" s="339" t="s">
        <v>86</v>
      </c>
      <c r="C27" s="337"/>
      <c r="D27" s="337"/>
      <c r="E27" s="338"/>
      <c r="F27" s="224">
        <v>-5</v>
      </c>
      <c r="G27" s="154">
        <v>1153.2</v>
      </c>
      <c r="H27" s="154">
        <v>1031.36</v>
      </c>
      <c r="I27" s="154">
        <f>+I17-I26</f>
        <v>4503.750000000002</v>
      </c>
      <c r="J27" s="154">
        <f>+J17-J26</f>
        <v>4199.949999999999</v>
      </c>
      <c r="K27" s="19"/>
      <c r="L27" s="19"/>
      <c r="M27" s="13"/>
      <c r="N27" s="14"/>
    </row>
    <row r="28" spans="2:14" ht="12.75">
      <c r="B28" s="115" t="s">
        <v>5</v>
      </c>
      <c r="C28" s="107"/>
      <c r="D28" s="104"/>
      <c r="E28" s="104"/>
      <c r="F28" s="224">
        <v>-6</v>
      </c>
      <c r="G28" s="105">
        <v>52.25</v>
      </c>
      <c r="H28" s="105">
        <v>55.5</v>
      </c>
      <c r="I28" s="105">
        <v>340.31</v>
      </c>
      <c r="J28" s="105">
        <v>376.43</v>
      </c>
      <c r="K28" s="19"/>
      <c r="L28" s="19"/>
      <c r="M28" s="13"/>
      <c r="N28" s="14"/>
    </row>
    <row r="29" spans="2:14" ht="12.75">
      <c r="B29" s="114" t="s">
        <v>108</v>
      </c>
      <c r="C29" s="165"/>
      <c r="D29" s="167"/>
      <c r="E29" s="167"/>
      <c r="F29" s="228">
        <v>-7</v>
      </c>
      <c r="G29" s="105">
        <v>1205.45</v>
      </c>
      <c r="H29" s="105">
        <v>1086.86</v>
      </c>
      <c r="I29" s="105">
        <f>+I27+I28</f>
        <v>4844.060000000002</v>
      </c>
      <c r="J29" s="105">
        <f>+J27+J28</f>
        <v>4576.379999999999</v>
      </c>
      <c r="K29" s="19"/>
      <c r="L29" s="19"/>
      <c r="M29" s="13"/>
      <c r="N29" s="14"/>
    </row>
    <row r="30" spans="2:14" ht="12.75">
      <c r="B30" s="166" t="s">
        <v>17</v>
      </c>
      <c r="C30" s="165"/>
      <c r="D30" s="167"/>
      <c r="E30" s="167"/>
      <c r="F30" s="228">
        <v>-8</v>
      </c>
      <c r="G30" s="105">
        <v>13.68</v>
      </c>
      <c r="H30" s="105">
        <v>2.7</v>
      </c>
      <c r="I30" s="105">
        <v>18.32</v>
      </c>
      <c r="J30" s="105">
        <v>4.61</v>
      </c>
      <c r="K30" s="19"/>
      <c r="L30" s="19"/>
      <c r="M30" s="13"/>
      <c r="N30" s="14"/>
    </row>
    <row r="31" spans="2:14" ht="12.75">
      <c r="B31" s="168" t="s">
        <v>105</v>
      </c>
      <c r="C31" s="169"/>
      <c r="D31" s="170"/>
      <c r="E31" s="170"/>
      <c r="F31" s="229">
        <v>-9</v>
      </c>
      <c r="G31" s="144">
        <v>1191.77</v>
      </c>
      <c r="H31" s="144">
        <v>1084.16</v>
      </c>
      <c r="I31" s="144">
        <f>+I29-I30</f>
        <v>4825.7400000000025</v>
      </c>
      <c r="J31" s="144">
        <f>+J29-J30</f>
        <v>4571.7699999999995</v>
      </c>
      <c r="K31" s="18"/>
      <c r="L31" s="18"/>
      <c r="M31" s="13"/>
      <c r="N31" s="14"/>
    </row>
    <row r="32" spans="2:14" ht="12.75">
      <c r="B32" s="109" t="s">
        <v>7</v>
      </c>
      <c r="C32" s="110"/>
      <c r="D32" s="111"/>
      <c r="E32" s="112"/>
      <c r="F32" s="226"/>
      <c r="G32" s="113"/>
      <c r="H32" s="113"/>
      <c r="I32" s="113"/>
      <c r="J32" s="113"/>
      <c r="K32" s="8"/>
      <c r="L32" s="8"/>
      <c r="M32" s="13"/>
      <c r="N32" s="14"/>
    </row>
    <row r="33" spans="2:14" ht="12.75">
      <c r="B33" s="106" t="s">
        <v>84</v>
      </c>
      <c r="C33" s="107"/>
      <c r="D33" s="104"/>
      <c r="E33" s="104"/>
      <c r="F33" s="230">
        <v>-10</v>
      </c>
      <c r="G33" s="150">
        <v>382.78</v>
      </c>
      <c r="H33" s="150">
        <v>348.52</v>
      </c>
      <c r="I33" s="150">
        <v>1562.15</v>
      </c>
      <c r="J33" s="150">
        <v>1451.67</v>
      </c>
      <c r="K33" s="8"/>
      <c r="L33" s="8"/>
      <c r="M33" s="13"/>
      <c r="N33" s="14"/>
    </row>
    <row r="34" spans="2:12" ht="12.75">
      <c r="B34" s="106" t="s">
        <v>109</v>
      </c>
      <c r="C34" s="107"/>
      <c r="D34" s="104"/>
      <c r="E34" s="104"/>
      <c r="F34" s="224">
        <v>-11</v>
      </c>
      <c r="G34" s="105">
        <v>808.9900000000018</v>
      </c>
      <c r="H34" s="105">
        <v>735.6400000000006</v>
      </c>
      <c r="I34" s="105">
        <f>+I31-I33</f>
        <v>3263.5900000000024</v>
      </c>
      <c r="J34" s="105">
        <f>+J31-J33</f>
        <v>3120.0999999999995</v>
      </c>
      <c r="K34" s="18"/>
      <c r="L34" s="18"/>
    </row>
    <row r="35" spans="2:12" ht="12.75">
      <c r="B35" s="106" t="s">
        <v>18</v>
      </c>
      <c r="C35" s="107"/>
      <c r="D35" s="104"/>
      <c r="E35" s="104"/>
      <c r="F35" s="224">
        <v>-12</v>
      </c>
      <c r="G35" s="118">
        <v>377.44</v>
      </c>
      <c r="H35" s="118">
        <v>376.86</v>
      </c>
      <c r="I35" s="118">
        <v>377.44</v>
      </c>
      <c r="J35" s="118">
        <v>376.86</v>
      </c>
      <c r="K35" s="16"/>
      <c r="L35" s="16"/>
    </row>
    <row r="36" spans="2:12" ht="12.75">
      <c r="B36" s="116" t="s">
        <v>19</v>
      </c>
      <c r="C36" s="104"/>
      <c r="D36" s="104"/>
      <c r="E36" s="117"/>
      <c r="F36" s="224"/>
      <c r="G36" s="153"/>
      <c r="H36" s="153"/>
      <c r="I36" s="153"/>
      <c r="J36" s="153"/>
      <c r="K36" s="16"/>
      <c r="L36" s="16"/>
    </row>
    <row r="37" spans="2:12" ht="12.75">
      <c r="B37" s="116" t="s">
        <v>20</v>
      </c>
      <c r="C37" s="104"/>
      <c r="D37" s="104"/>
      <c r="E37" s="117"/>
      <c r="F37" s="224">
        <v>-13</v>
      </c>
      <c r="G37" s="122"/>
      <c r="H37" s="122"/>
      <c r="I37" s="324">
        <f>14936.42-1633.87</f>
        <v>13302.55</v>
      </c>
      <c r="J37" s="122">
        <v>11624.69</v>
      </c>
      <c r="K37" s="16"/>
      <c r="L37" s="16"/>
    </row>
    <row r="38" spans="2:12" ht="12.75">
      <c r="B38" s="119" t="s">
        <v>110</v>
      </c>
      <c r="C38" s="120"/>
      <c r="D38" s="120"/>
      <c r="E38" s="121"/>
      <c r="F38" s="224">
        <v>-14</v>
      </c>
      <c r="G38" s="122"/>
      <c r="H38" s="122"/>
      <c r="I38" s="122"/>
      <c r="J38" s="122"/>
      <c r="K38" s="16"/>
      <c r="L38" s="16"/>
    </row>
    <row r="39" spans="2:12" ht="12.75">
      <c r="B39" s="133" t="s">
        <v>21</v>
      </c>
      <c r="C39" s="120" t="s">
        <v>22</v>
      </c>
      <c r="D39" s="120"/>
      <c r="E39" s="121"/>
      <c r="F39" s="224"/>
      <c r="G39" s="122">
        <v>2.15</v>
      </c>
      <c r="H39" s="122">
        <v>1.95</v>
      </c>
      <c r="I39" s="122">
        <v>8.66</v>
      </c>
      <c r="J39" s="122">
        <v>8.29</v>
      </c>
      <c r="K39" s="16"/>
      <c r="L39" s="16"/>
    </row>
    <row r="40" spans="2:12" ht="12.75">
      <c r="B40" s="219" t="s">
        <v>21</v>
      </c>
      <c r="C40" s="220" t="s">
        <v>23</v>
      </c>
      <c r="D40" s="220"/>
      <c r="E40" s="218"/>
      <c r="F40" s="225"/>
      <c r="G40" s="144">
        <v>2.14</v>
      </c>
      <c r="H40" s="221">
        <v>1.93</v>
      </c>
      <c r="I40" s="144">
        <v>8.64</v>
      </c>
      <c r="J40" s="144">
        <v>8.25</v>
      </c>
      <c r="K40" s="16"/>
      <c r="L40" s="16"/>
    </row>
    <row r="41" spans="2:12" ht="12.75">
      <c r="B41" s="116" t="s">
        <v>78</v>
      </c>
      <c r="C41" s="104"/>
      <c r="D41" s="104"/>
      <c r="E41" s="117"/>
      <c r="F41" s="108">
        <v>-15</v>
      </c>
      <c r="G41" s="150"/>
      <c r="H41" s="105"/>
      <c r="I41" s="105"/>
      <c r="J41" s="105"/>
      <c r="K41" s="16"/>
      <c r="L41" s="16"/>
    </row>
    <row r="42" spans="2:12" ht="12.75">
      <c r="B42" s="134" t="s">
        <v>21</v>
      </c>
      <c r="C42" s="104" t="s">
        <v>24</v>
      </c>
      <c r="D42" s="104"/>
      <c r="E42" s="117"/>
      <c r="F42" s="94"/>
      <c r="G42" s="123">
        <v>3753088129</v>
      </c>
      <c r="H42" s="151">
        <v>3741500893</v>
      </c>
      <c r="I42" s="151">
        <v>3753088129</v>
      </c>
      <c r="J42" s="151">
        <v>3741500893</v>
      </c>
      <c r="K42" s="17"/>
      <c r="L42" s="17"/>
    </row>
    <row r="43" spans="2:12" ht="12.75">
      <c r="B43" s="135" t="s">
        <v>21</v>
      </c>
      <c r="C43" s="104" t="s">
        <v>25</v>
      </c>
      <c r="D43" s="104"/>
      <c r="E43" s="117"/>
      <c r="F43" s="94"/>
      <c r="G43" s="105">
        <v>99.44</v>
      </c>
      <c r="H43" s="118">
        <v>99.28</v>
      </c>
      <c r="I43" s="118">
        <v>99.44</v>
      </c>
      <c r="J43" s="118">
        <v>99.28</v>
      </c>
      <c r="K43" s="16"/>
      <c r="L43" s="16"/>
    </row>
    <row r="44" spans="2:12" ht="7.5" customHeight="1">
      <c r="B44" s="124"/>
      <c r="C44" s="125"/>
      <c r="D44" s="125"/>
      <c r="E44" s="126"/>
      <c r="F44" s="149"/>
      <c r="G44" s="144"/>
      <c r="H44" s="144"/>
      <c r="I44" s="144"/>
      <c r="J44" s="144"/>
      <c r="K44" s="16"/>
      <c r="L44" s="16"/>
    </row>
    <row r="45" spans="2:12" ht="18" customHeight="1">
      <c r="B45" s="116" t="s">
        <v>186</v>
      </c>
      <c r="C45" s="104"/>
      <c r="D45" s="104"/>
      <c r="E45" s="117"/>
      <c r="F45" s="108">
        <v>-16</v>
      </c>
      <c r="G45" s="150" t="s">
        <v>189</v>
      </c>
      <c r="H45" s="105"/>
      <c r="I45" s="150" t="s">
        <v>189</v>
      </c>
      <c r="J45" s="105"/>
      <c r="K45" s="10"/>
      <c r="L45" s="10"/>
    </row>
    <row r="46" spans="2:12" ht="17.25" customHeight="1">
      <c r="B46" s="258" t="s">
        <v>8</v>
      </c>
      <c r="C46" s="104" t="s">
        <v>187</v>
      </c>
      <c r="D46" s="104"/>
      <c r="E46" s="117"/>
      <c r="F46" s="94"/>
      <c r="G46" s="123" t="s">
        <v>191</v>
      </c>
      <c r="H46" s="151"/>
      <c r="I46" s="123" t="s">
        <v>191</v>
      </c>
      <c r="J46" s="151"/>
      <c r="K46" s="10"/>
      <c r="L46" s="10"/>
    </row>
    <row r="47" spans="2:12" ht="12.75">
      <c r="B47" s="258" t="s">
        <v>9</v>
      </c>
      <c r="C47" s="104" t="s">
        <v>188</v>
      </c>
      <c r="D47" s="104"/>
      <c r="E47" s="117"/>
      <c r="F47" s="94"/>
      <c r="G47" s="123" t="s">
        <v>191</v>
      </c>
      <c r="H47" s="151"/>
      <c r="I47" s="123" t="s">
        <v>191</v>
      </c>
      <c r="J47" s="151"/>
      <c r="K47" s="10"/>
      <c r="L47" s="10"/>
    </row>
    <row r="48" spans="2:12" ht="2.25" customHeight="1">
      <c r="B48" s="124"/>
      <c r="C48" s="125"/>
      <c r="D48" s="125"/>
      <c r="E48" s="126"/>
      <c r="F48" s="149"/>
      <c r="G48" s="144"/>
      <c r="H48" s="144"/>
      <c r="I48" s="144"/>
      <c r="J48" s="144"/>
      <c r="K48" s="6"/>
      <c r="L48" s="6"/>
    </row>
    <row r="49" spans="2:10" ht="12.75">
      <c r="B49" s="128"/>
      <c r="C49" s="129"/>
      <c r="D49" s="57"/>
      <c r="E49" s="57"/>
      <c r="F49" s="58"/>
      <c r="G49" s="303"/>
      <c r="H49" s="303"/>
      <c r="I49" s="303"/>
      <c r="J49" s="303"/>
    </row>
    <row r="50" spans="2:6" ht="12.75">
      <c r="B50" s="128" t="s">
        <v>87</v>
      </c>
      <c r="C50" s="129"/>
      <c r="D50" s="57"/>
      <c r="E50" s="57"/>
      <c r="F50" s="58"/>
    </row>
    <row r="51" spans="2:10" ht="25.5" customHeight="1">
      <c r="B51" s="130" t="s">
        <v>88</v>
      </c>
      <c r="C51" s="333" t="s">
        <v>119</v>
      </c>
      <c r="D51" s="333"/>
      <c r="E51" s="333"/>
      <c r="F51" s="333"/>
      <c r="G51" s="333"/>
      <c r="H51" s="333"/>
      <c r="I51" s="333"/>
      <c r="J51" s="333"/>
    </row>
    <row r="52" spans="2:10" ht="8.25" customHeight="1">
      <c r="B52" s="130"/>
      <c r="C52" s="171"/>
      <c r="D52" s="164" t="s">
        <v>89</v>
      </c>
      <c r="E52" s="164"/>
      <c r="F52" s="172"/>
      <c r="G52" s="173"/>
      <c r="H52" s="173"/>
      <c r="I52" s="173"/>
      <c r="J52" s="173"/>
    </row>
    <row r="53" spans="2:10" ht="27.75" customHeight="1">
      <c r="B53" s="130" t="s">
        <v>90</v>
      </c>
      <c r="C53" s="333" t="s">
        <v>116</v>
      </c>
      <c r="D53" s="333"/>
      <c r="E53" s="333"/>
      <c r="F53" s="333"/>
      <c r="G53" s="333"/>
      <c r="H53" s="333"/>
      <c r="I53" s="333"/>
      <c r="J53" s="333"/>
    </row>
    <row r="54" spans="2:10" ht="9.75" customHeight="1">
      <c r="B54" s="130"/>
      <c r="C54" s="171"/>
      <c r="D54" s="164"/>
      <c r="E54" s="164"/>
      <c r="F54" s="172"/>
      <c r="G54" s="173"/>
      <c r="H54" s="173"/>
      <c r="I54" s="173"/>
      <c r="J54" s="173"/>
    </row>
    <row r="55" spans="2:10" ht="12.75">
      <c r="B55" s="130" t="s">
        <v>91</v>
      </c>
      <c r="C55" s="334" t="s">
        <v>96</v>
      </c>
      <c r="D55" s="334"/>
      <c r="E55" s="334"/>
      <c r="F55" s="334"/>
      <c r="G55" s="334"/>
      <c r="H55" s="334"/>
      <c r="I55" s="334"/>
      <c r="J55" s="334"/>
    </row>
    <row r="56" spans="2:10" ht="9.75" customHeight="1">
      <c r="B56" s="130"/>
      <c r="C56" s="171"/>
      <c r="D56" s="164"/>
      <c r="E56" s="164"/>
      <c r="F56" s="172"/>
      <c r="G56" s="173"/>
      <c r="H56" s="173"/>
      <c r="I56" s="173"/>
      <c r="J56" s="173"/>
    </row>
    <row r="57" spans="2:10" ht="39" customHeight="1">
      <c r="B57" s="130" t="s">
        <v>92</v>
      </c>
      <c r="C57" s="334" t="s">
        <v>199</v>
      </c>
      <c r="D57" s="334"/>
      <c r="E57" s="334"/>
      <c r="F57" s="334"/>
      <c r="G57" s="334"/>
      <c r="H57" s="334"/>
      <c r="I57" s="334"/>
      <c r="J57" s="334"/>
    </row>
    <row r="58" spans="2:10" ht="9.75" customHeight="1">
      <c r="B58" s="130"/>
      <c r="C58" s="171"/>
      <c r="D58" s="171"/>
      <c r="E58" s="171"/>
      <c r="F58" s="171"/>
      <c r="G58" s="173"/>
      <c r="H58" s="173"/>
      <c r="I58" s="173"/>
      <c r="J58" s="173"/>
    </row>
    <row r="59" spans="2:10" ht="51" customHeight="1">
      <c r="B59" s="130" t="s">
        <v>93</v>
      </c>
      <c r="C59" s="333" t="s">
        <v>197</v>
      </c>
      <c r="D59" s="333"/>
      <c r="E59" s="333"/>
      <c r="F59" s="333"/>
      <c r="G59" s="333"/>
      <c r="H59" s="333"/>
      <c r="I59" s="333"/>
      <c r="J59" s="333"/>
    </row>
    <row r="60" spans="2:10" ht="9.75" customHeight="1">
      <c r="B60" s="130"/>
      <c r="C60" s="171"/>
      <c r="D60" s="171"/>
      <c r="E60" s="171"/>
      <c r="F60" s="171"/>
      <c r="G60" s="173"/>
      <c r="H60" s="173"/>
      <c r="I60" s="173"/>
      <c r="J60" s="173"/>
    </row>
    <row r="61" spans="2:10" ht="40.5" customHeight="1">
      <c r="B61" s="130" t="s">
        <v>94</v>
      </c>
      <c r="C61" s="334" t="s">
        <v>137</v>
      </c>
      <c r="D61" s="334"/>
      <c r="E61" s="334"/>
      <c r="F61" s="334"/>
      <c r="G61" s="334"/>
      <c r="H61" s="334"/>
      <c r="I61" s="334"/>
      <c r="J61" s="334"/>
    </row>
    <row r="62" spans="2:10" ht="9.75" customHeight="1">
      <c r="B62" s="130"/>
      <c r="C62" s="171"/>
      <c r="D62" s="171"/>
      <c r="E62" s="171"/>
      <c r="F62" s="171"/>
      <c r="G62" s="173"/>
      <c r="H62" s="173"/>
      <c r="I62" s="173"/>
      <c r="J62" s="173"/>
    </row>
    <row r="63" spans="2:10" ht="12.75">
      <c r="B63" s="130" t="s">
        <v>102</v>
      </c>
      <c r="C63" s="333" t="s">
        <v>103</v>
      </c>
      <c r="D63" s="333"/>
      <c r="E63" s="333"/>
      <c r="F63" s="333"/>
      <c r="G63" s="333"/>
      <c r="H63" s="333"/>
      <c r="I63" s="333"/>
      <c r="J63" s="333"/>
    </row>
    <row r="64" spans="2:10" ht="9.75" customHeight="1">
      <c r="B64" s="130"/>
      <c r="C64" s="171"/>
      <c r="D64" s="164"/>
      <c r="E64" s="164"/>
      <c r="F64" s="172"/>
      <c r="G64" s="173"/>
      <c r="H64" s="173"/>
      <c r="I64" s="173"/>
      <c r="J64" s="173"/>
    </row>
    <row r="65" spans="2:10" ht="39" customHeight="1">
      <c r="B65" s="130" t="s">
        <v>112</v>
      </c>
      <c r="C65" s="333" t="s">
        <v>183</v>
      </c>
      <c r="D65" s="333"/>
      <c r="E65" s="333"/>
      <c r="F65" s="333"/>
      <c r="G65" s="333"/>
      <c r="H65" s="333"/>
      <c r="I65" s="333"/>
      <c r="J65" s="333"/>
    </row>
    <row r="66" spans="2:10" ht="10.5" customHeight="1">
      <c r="B66" s="174"/>
      <c r="C66" s="175"/>
      <c r="D66" s="176"/>
      <c r="E66" s="176"/>
      <c r="F66" s="177"/>
      <c r="G66" s="173"/>
      <c r="H66" s="173"/>
      <c r="I66" s="173"/>
      <c r="J66" s="173"/>
    </row>
    <row r="67" spans="2:10" ht="36.75" customHeight="1">
      <c r="B67" s="130" t="s">
        <v>113</v>
      </c>
      <c r="C67" s="333" t="s">
        <v>194</v>
      </c>
      <c r="D67" s="333"/>
      <c r="E67" s="333"/>
      <c r="F67" s="333"/>
      <c r="G67" s="333"/>
      <c r="H67" s="333"/>
      <c r="I67" s="333"/>
      <c r="J67" s="333"/>
    </row>
    <row r="68" spans="2:10" ht="10.5" customHeight="1">
      <c r="B68" s="130"/>
      <c r="C68" s="164"/>
      <c r="D68" s="164"/>
      <c r="E68" s="164"/>
      <c r="F68" s="164"/>
      <c r="G68" s="164"/>
      <c r="H68" s="164"/>
      <c r="I68" s="164"/>
      <c r="J68" s="164"/>
    </row>
    <row r="69" spans="2:10" ht="12.75">
      <c r="B69" s="130" t="s">
        <v>104</v>
      </c>
      <c r="C69" s="333" t="s">
        <v>95</v>
      </c>
      <c r="D69" s="333"/>
      <c r="E69" s="333"/>
      <c r="F69" s="333"/>
      <c r="G69" s="333"/>
      <c r="H69" s="333"/>
      <c r="I69" s="333"/>
      <c r="J69" s="333"/>
    </row>
    <row r="70" spans="2:6" ht="12.75">
      <c r="B70" s="130"/>
      <c r="C70" s="143"/>
      <c r="D70" s="143"/>
      <c r="E70" s="143"/>
      <c r="F70" s="143"/>
    </row>
    <row r="71" spans="2:6" ht="12.75">
      <c r="B71" s="57"/>
      <c r="C71" s="54"/>
      <c r="D71" s="57"/>
      <c r="E71" s="57"/>
      <c r="F71" s="58"/>
    </row>
    <row r="72" spans="2:10" ht="12.75">
      <c r="B72" s="131"/>
      <c r="C72" s="132"/>
      <c r="D72" s="57"/>
      <c r="E72" s="57"/>
      <c r="F72" s="58"/>
      <c r="G72" s="321"/>
      <c r="H72" s="321"/>
      <c r="I72" s="321"/>
      <c r="J72" s="321"/>
    </row>
    <row r="73" spans="8:10" ht="12">
      <c r="H73" s="322"/>
      <c r="J73" s="322"/>
    </row>
    <row r="74" spans="7:10" ht="12">
      <c r="G74" s="321"/>
      <c r="H74" s="321"/>
      <c r="I74" s="321"/>
      <c r="J74" s="321"/>
    </row>
    <row r="75" spans="8:10" ht="12">
      <c r="H75" s="322"/>
      <c r="J75" s="322"/>
    </row>
    <row r="77" spans="8:10" ht="12">
      <c r="H77" s="321"/>
      <c r="I77" s="321"/>
      <c r="J77" s="321"/>
    </row>
    <row r="79" spans="9:10" ht="12">
      <c r="I79" s="321"/>
      <c r="J79" s="321"/>
    </row>
    <row r="80" spans="9:10" ht="12">
      <c r="I80" s="322"/>
      <c r="J80" s="322"/>
    </row>
  </sheetData>
  <sheetProtection/>
  <mergeCells count="14">
    <mergeCell ref="B2:J2"/>
    <mergeCell ref="B4:J4"/>
    <mergeCell ref="C20:E20"/>
    <mergeCell ref="B27:E27"/>
    <mergeCell ref="C69:J69"/>
    <mergeCell ref="C61:J61"/>
    <mergeCell ref="C51:J51"/>
    <mergeCell ref="C53:J53"/>
    <mergeCell ref="C55:J55"/>
    <mergeCell ref="C57:J57"/>
    <mergeCell ref="C63:J63"/>
    <mergeCell ref="C59:J59"/>
    <mergeCell ref="C65:J65"/>
    <mergeCell ref="C67:J67"/>
  </mergeCells>
  <printOptions horizontalCentered="1"/>
  <pageMargins left="0.5" right="0.25" top="0.74" bottom="0" header="0.35" footer="0.37"/>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B3:N100"/>
  <sheetViews>
    <sheetView showGridLines="0" zoomScale="75" zoomScaleNormal="75" zoomScalePageLayoutView="0" workbookViewId="0" topLeftCell="A1">
      <pane xSplit="5" ySplit="12" topLeftCell="F51" activePane="bottomRight" state="frozen"/>
      <selection pane="topLeft" activeCell="J71" sqref="J71"/>
      <selection pane="topRight" activeCell="J71" sqref="J71"/>
      <selection pane="bottomLeft" activeCell="J71" sqref="J71"/>
      <selection pane="bottomRight" activeCell="N100" sqref="N100"/>
    </sheetView>
  </sheetViews>
  <sheetFormatPr defaultColWidth="9.140625" defaultRowHeight="12.75"/>
  <cols>
    <col min="1" max="1" width="3.8515625" style="20" customWidth="1"/>
    <col min="2" max="2" width="6.28125" style="20" customWidth="1"/>
    <col min="3" max="3" width="5.7109375" style="20" customWidth="1"/>
    <col min="4" max="4" width="7.28125" style="20" customWidth="1"/>
    <col min="5" max="5" width="30.7109375" style="20" customWidth="1"/>
    <col min="6" max="6" width="13.28125" style="158" bestFit="1" customWidth="1"/>
    <col min="7" max="7" width="14.140625" style="158" customWidth="1"/>
    <col min="8" max="8" width="18.28125" style="158" bestFit="1" customWidth="1"/>
    <col min="9" max="9" width="19.28125" style="22" bestFit="1" customWidth="1"/>
    <col min="10" max="13" width="9.140625" style="20" customWidth="1"/>
    <col min="14" max="14" width="7.421875" style="20" customWidth="1"/>
    <col min="15" max="16384" width="9.140625" style="20" customWidth="1"/>
  </cols>
  <sheetData>
    <row r="3" spans="2:9" ht="20.25">
      <c r="B3" s="340" t="s">
        <v>31</v>
      </c>
      <c r="C3" s="340"/>
      <c r="D3" s="340"/>
      <c r="E3" s="340"/>
      <c r="F3" s="340"/>
      <c r="G3" s="340"/>
      <c r="H3" s="340"/>
      <c r="I3" s="340"/>
    </row>
    <row r="5" spans="2:9" ht="15.75">
      <c r="B5" s="341" t="s">
        <v>111</v>
      </c>
      <c r="C5" s="341"/>
      <c r="D5" s="341"/>
      <c r="E5" s="341"/>
      <c r="F5" s="341"/>
      <c r="G5" s="341"/>
      <c r="H5" s="341"/>
      <c r="I5" s="341"/>
    </row>
    <row r="6" spans="2:9" ht="15.75">
      <c r="B6" s="341" t="s">
        <v>135</v>
      </c>
      <c r="C6" s="341"/>
      <c r="D6" s="341"/>
      <c r="E6" s="341"/>
      <c r="F6" s="341"/>
      <c r="G6" s="341"/>
      <c r="H6" s="341"/>
      <c r="I6" s="341"/>
    </row>
    <row r="8" spans="2:9" ht="15.75">
      <c r="B8" s="21"/>
      <c r="C8" s="21"/>
      <c r="D8" s="21"/>
      <c r="I8" s="141" t="s">
        <v>0</v>
      </c>
    </row>
    <row r="9" spans="2:9" ht="15.75">
      <c r="B9" s="23"/>
      <c r="C9" s="24"/>
      <c r="D9" s="24"/>
      <c r="E9" s="24"/>
      <c r="F9" s="25" t="s">
        <v>1</v>
      </c>
      <c r="G9" s="26" t="s">
        <v>1</v>
      </c>
      <c r="H9" s="26" t="s">
        <v>2</v>
      </c>
      <c r="I9" s="26" t="s">
        <v>2</v>
      </c>
    </row>
    <row r="10" spans="2:11" ht="15.75">
      <c r="B10" s="27"/>
      <c r="C10" s="21"/>
      <c r="D10" s="21"/>
      <c r="E10" s="21"/>
      <c r="F10" s="28" t="s">
        <v>3</v>
      </c>
      <c r="G10" s="28" t="s">
        <v>3</v>
      </c>
      <c r="H10" s="28" t="s">
        <v>3</v>
      </c>
      <c r="I10" s="28" t="s">
        <v>3</v>
      </c>
      <c r="K10" s="64"/>
    </row>
    <row r="11" spans="2:11" ht="15.75">
      <c r="B11" s="27"/>
      <c r="C11" s="21"/>
      <c r="D11" s="21"/>
      <c r="E11" s="21"/>
      <c r="F11" s="28" t="s">
        <v>118</v>
      </c>
      <c r="G11" s="185" t="s">
        <v>79</v>
      </c>
      <c r="H11" s="28" t="s">
        <v>118</v>
      </c>
      <c r="I11" s="28" t="s">
        <v>79</v>
      </c>
      <c r="K11" s="64"/>
    </row>
    <row r="12" spans="2:11" ht="15.75">
      <c r="B12" s="29"/>
      <c r="C12" s="30"/>
      <c r="D12" s="30"/>
      <c r="E12" s="30"/>
      <c r="F12" s="159"/>
      <c r="G12" s="159"/>
      <c r="H12" s="159"/>
      <c r="I12" s="31"/>
      <c r="K12" s="64"/>
    </row>
    <row r="13" spans="2:9" ht="12.75">
      <c r="B13" s="136"/>
      <c r="C13" s="137"/>
      <c r="D13" s="137"/>
      <c r="E13" s="137"/>
      <c r="F13" s="178"/>
      <c r="G13" s="178"/>
      <c r="H13" s="178"/>
      <c r="I13" s="138"/>
    </row>
    <row r="14" spans="2:9" ht="12.75">
      <c r="B14" s="27"/>
      <c r="C14" s="21"/>
      <c r="D14" s="21"/>
      <c r="E14" s="21"/>
      <c r="F14" s="52"/>
      <c r="G14" s="52"/>
      <c r="H14" s="52"/>
      <c r="I14" s="52"/>
    </row>
    <row r="15" spans="2:9" ht="15.75">
      <c r="B15" s="32">
        <v>1</v>
      </c>
      <c r="C15" s="33" t="s">
        <v>32</v>
      </c>
      <c r="D15" s="21"/>
      <c r="E15" s="21"/>
      <c r="F15" s="52"/>
      <c r="G15" s="52"/>
      <c r="H15" s="52"/>
      <c r="I15" s="52"/>
    </row>
    <row r="16" spans="2:9" ht="12.75">
      <c r="B16" s="27"/>
      <c r="C16" s="21"/>
      <c r="D16" s="21"/>
      <c r="E16" s="21"/>
      <c r="F16" s="52"/>
      <c r="G16" s="52"/>
      <c r="H16" s="52"/>
      <c r="I16" s="52"/>
    </row>
    <row r="17" spans="2:12" ht="12.75">
      <c r="B17" s="27"/>
      <c r="C17" s="21" t="s">
        <v>8</v>
      </c>
      <c r="D17" s="21" t="s">
        <v>33</v>
      </c>
      <c r="E17" s="34" t="s">
        <v>69</v>
      </c>
      <c r="F17" s="52">
        <v>3949.26</v>
      </c>
      <c r="G17" s="52">
        <v>3583</v>
      </c>
      <c r="H17" s="52">
        <v>15115.07</v>
      </c>
      <c r="I17" s="52">
        <v>13825.6</v>
      </c>
      <c r="L17" s="22"/>
    </row>
    <row r="18" spans="2:12" ht="12.75">
      <c r="B18" s="27"/>
      <c r="C18" s="21"/>
      <c r="D18" s="21"/>
      <c r="E18" s="34" t="s">
        <v>175</v>
      </c>
      <c r="F18" s="52">
        <v>2011.54</v>
      </c>
      <c r="G18" s="52">
        <v>1730.23</v>
      </c>
      <c r="H18" s="52">
        <f>15115.07-7558.23</f>
        <v>7556.84</v>
      </c>
      <c r="I18" s="52">
        <v>6634.98</v>
      </c>
      <c r="L18" s="22"/>
    </row>
    <row r="19" spans="2:12" ht="12.75">
      <c r="B19" s="27"/>
      <c r="C19" s="21"/>
      <c r="D19" s="21"/>
      <c r="E19" s="34" t="s">
        <v>73</v>
      </c>
      <c r="F19" s="52">
        <v>838.83</v>
      </c>
      <c r="G19" s="52">
        <v>738.43</v>
      </c>
      <c r="H19" s="52">
        <v>3014.04</v>
      </c>
      <c r="I19" s="52">
        <v>2511.05</v>
      </c>
      <c r="L19" s="22"/>
    </row>
    <row r="20" spans="2:12" ht="12.75">
      <c r="B20" s="27"/>
      <c r="C20" s="21"/>
      <c r="D20" s="21"/>
      <c r="E20" s="21" t="s">
        <v>176</v>
      </c>
      <c r="F20" s="52">
        <v>836.8</v>
      </c>
      <c r="G20" s="52">
        <v>737.26</v>
      </c>
      <c r="H20" s="52">
        <f>3014.04-8.4</f>
        <v>3005.64</v>
      </c>
      <c r="I20" s="52">
        <v>2509.57</v>
      </c>
      <c r="L20" s="22"/>
    </row>
    <row r="21" spans="2:12" ht="12.75">
      <c r="B21" s="27"/>
      <c r="C21" s="21"/>
      <c r="D21" s="21"/>
      <c r="E21" s="21"/>
      <c r="F21" s="52"/>
      <c r="G21" s="52"/>
      <c r="H21" s="52"/>
      <c r="I21" s="179"/>
      <c r="L21" s="22"/>
    </row>
    <row r="22" spans="2:12" ht="15.75">
      <c r="B22" s="27"/>
      <c r="C22" s="21"/>
      <c r="D22" s="35" t="s">
        <v>76</v>
      </c>
      <c r="E22" s="21"/>
      <c r="F22" s="37">
        <v>4788.09</v>
      </c>
      <c r="G22" s="37">
        <v>4321.43</v>
      </c>
      <c r="H22" s="37">
        <f>+H17+H19</f>
        <v>18129.11</v>
      </c>
      <c r="I22" s="37">
        <f>+I17+I19</f>
        <v>16336.650000000001</v>
      </c>
      <c r="L22" s="22"/>
    </row>
    <row r="23" spans="2:9" ht="15.75">
      <c r="B23" s="27"/>
      <c r="C23" s="21"/>
      <c r="D23" s="35" t="s">
        <v>177</v>
      </c>
      <c r="E23" s="21"/>
      <c r="F23" s="37">
        <v>2848.34</v>
      </c>
      <c r="G23" s="37">
        <v>2467.49</v>
      </c>
      <c r="H23" s="37">
        <f>+H18+H20</f>
        <v>10562.48</v>
      </c>
      <c r="I23" s="37">
        <f>+I18+I20</f>
        <v>9144.55</v>
      </c>
    </row>
    <row r="24" spans="2:9" ht="15.75">
      <c r="B24" s="27"/>
      <c r="C24" s="21"/>
      <c r="D24" s="142"/>
      <c r="E24" s="21"/>
      <c r="F24" s="52"/>
      <c r="G24" s="52"/>
      <c r="H24" s="52"/>
      <c r="I24" s="52"/>
    </row>
    <row r="25" spans="2:12" ht="12.75">
      <c r="B25" s="27"/>
      <c r="C25" s="21" t="s">
        <v>9</v>
      </c>
      <c r="D25" s="21" t="s">
        <v>74</v>
      </c>
      <c r="E25" s="21"/>
      <c r="F25" s="52">
        <v>241.34</v>
      </c>
      <c r="G25" s="52">
        <v>339.28</v>
      </c>
      <c r="H25" s="52">
        <v>1020.27</v>
      </c>
      <c r="I25" s="52">
        <v>1100.2</v>
      </c>
      <c r="L25" s="22"/>
    </row>
    <row r="26" spans="2:12" ht="12.75">
      <c r="B26" s="27"/>
      <c r="C26" s="21"/>
      <c r="D26" s="21" t="s">
        <v>178</v>
      </c>
      <c r="E26" s="21"/>
      <c r="F26" s="52">
        <v>221.03</v>
      </c>
      <c r="G26" s="52">
        <v>312.54</v>
      </c>
      <c r="H26" s="52">
        <v>935.45</v>
      </c>
      <c r="I26" s="52">
        <v>1012.1</v>
      </c>
      <c r="L26" s="22"/>
    </row>
    <row r="27" spans="2:12" ht="12.75">
      <c r="B27" s="27"/>
      <c r="C27" s="21" t="s">
        <v>10</v>
      </c>
      <c r="D27" s="38" t="s">
        <v>75</v>
      </c>
      <c r="E27" s="21"/>
      <c r="F27" s="52">
        <v>525.89</v>
      </c>
      <c r="G27" s="52">
        <v>1078.11</v>
      </c>
      <c r="H27" s="52">
        <v>3845.98</v>
      </c>
      <c r="I27" s="52">
        <v>3868.44</v>
      </c>
      <c r="L27" s="22"/>
    </row>
    <row r="28" spans="2:12" ht="12.75">
      <c r="B28" s="27"/>
      <c r="C28" s="21"/>
      <c r="D28" s="38" t="s">
        <v>179</v>
      </c>
      <c r="E28" s="21"/>
      <c r="F28" s="52">
        <v>525.89</v>
      </c>
      <c r="G28" s="52">
        <v>1078.11</v>
      </c>
      <c r="H28" s="52">
        <v>3845.98</v>
      </c>
      <c r="I28" s="52">
        <v>3868.44</v>
      </c>
      <c r="L28" s="22"/>
    </row>
    <row r="29" spans="2:12" ht="12.75">
      <c r="B29" s="27"/>
      <c r="C29" s="21" t="s">
        <v>11</v>
      </c>
      <c r="D29" s="38" t="s">
        <v>70</v>
      </c>
      <c r="E29" s="21"/>
      <c r="F29" s="52">
        <v>747.03</v>
      </c>
      <c r="G29" s="52">
        <v>619.67</v>
      </c>
      <c r="H29" s="52">
        <v>2821.96</v>
      </c>
      <c r="I29" s="52">
        <v>2364.33</v>
      </c>
      <c r="L29" s="22"/>
    </row>
    <row r="30" spans="2:12" ht="12.75">
      <c r="B30" s="27"/>
      <c r="C30" s="21"/>
      <c r="D30" s="38" t="s">
        <v>180</v>
      </c>
      <c r="E30" s="21"/>
      <c r="F30" s="52">
        <v>713.63</v>
      </c>
      <c r="G30" s="52">
        <v>567.71</v>
      </c>
      <c r="H30" s="52">
        <v>2647.1</v>
      </c>
      <c r="I30" s="52">
        <v>2157.94</v>
      </c>
      <c r="L30" s="22"/>
    </row>
    <row r="31" spans="2:12" ht="12.75">
      <c r="B31" s="27"/>
      <c r="C31" s="21"/>
      <c r="D31" s="21"/>
      <c r="E31" s="21"/>
      <c r="F31" s="52"/>
      <c r="G31" s="52"/>
      <c r="H31" s="52"/>
      <c r="I31" s="52"/>
      <c r="L31" s="22"/>
    </row>
    <row r="32" spans="2:12" ht="12.75">
      <c r="B32" s="27"/>
      <c r="C32" s="21"/>
      <c r="D32" s="21"/>
      <c r="E32" s="21"/>
      <c r="F32" s="179"/>
      <c r="G32" s="179"/>
      <c r="H32" s="179"/>
      <c r="I32" s="179"/>
      <c r="L32" s="22"/>
    </row>
    <row r="33" spans="2:12" ht="15.75">
      <c r="B33" s="27"/>
      <c r="C33" s="21"/>
      <c r="D33" s="39" t="s">
        <v>71</v>
      </c>
      <c r="E33" s="21"/>
      <c r="F33" s="37">
        <v>6302.35</v>
      </c>
      <c r="G33" s="37">
        <v>6358.49</v>
      </c>
      <c r="H33" s="37">
        <f>+H22+H25+H27+H29</f>
        <v>25817.32</v>
      </c>
      <c r="I33" s="37">
        <f>+I22+I25+I27+I29</f>
        <v>23669.620000000003</v>
      </c>
      <c r="L33" s="22"/>
    </row>
    <row r="34" spans="2:12" ht="15.75">
      <c r="B34" s="27"/>
      <c r="C34" s="21"/>
      <c r="D34" s="39" t="s">
        <v>181</v>
      </c>
      <c r="E34" s="21"/>
      <c r="F34" s="37">
        <v>4308.89</v>
      </c>
      <c r="G34" s="37">
        <v>4425.85</v>
      </c>
      <c r="H34" s="37">
        <f>+H23+H26+H28+H30</f>
        <v>17991.01</v>
      </c>
      <c r="I34" s="37">
        <f>+I23+I26+I28+I30</f>
        <v>16183.03</v>
      </c>
      <c r="L34" s="22"/>
    </row>
    <row r="35" spans="2:12" ht="12.75">
      <c r="B35" s="27"/>
      <c r="C35" s="21"/>
      <c r="D35" s="21"/>
      <c r="E35" s="21"/>
      <c r="F35" s="52"/>
      <c r="G35" s="52"/>
      <c r="H35" s="52"/>
      <c r="I35" s="52"/>
      <c r="L35" s="22"/>
    </row>
    <row r="36" spans="2:12" ht="12.75">
      <c r="B36" s="27"/>
      <c r="C36" s="38" t="s">
        <v>72</v>
      </c>
      <c r="D36" s="21"/>
      <c r="E36" s="21"/>
      <c r="F36" s="52">
        <v>431.65</v>
      </c>
      <c r="G36" s="52">
        <v>512.44</v>
      </c>
      <c r="H36" s="52">
        <v>2673.79</v>
      </c>
      <c r="I36" s="52">
        <v>2313.68</v>
      </c>
      <c r="L36" s="22"/>
    </row>
    <row r="37" spans="2:9" ht="12.75">
      <c r="B37" s="27"/>
      <c r="C37" s="21"/>
      <c r="D37" s="38" t="s">
        <v>182</v>
      </c>
      <c r="E37" s="21"/>
      <c r="F37" s="52">
        <v>417.08</v>
      </c>
      <c r="G37" s="52">
        <v>491.46</v>
      </c>
      <c r="H37" s="52">
        <v>2602.9</v>
      </c>
      <c r="I37" s="52">
        <v>2235.5</v>
      </c>
    </row>
    <row r="38" spans="2:9" ht="12.75">
      <c r="B38" s="27"/>
      <c r="C38" s="21"/>
      <c r="D38" s="21"/>
      <c r="E38" s="21"/>
      <c r="F38" s="179"/>
      <c r="G38" s="179"/>
      <c r="H38" s="179"/>
      <c r="I38" s="179"/>
    </row>
    <row r="39" spans="2:14" ht="15.75">
      <c r="B39" s="42" t="s">
        <v>40</v>
      </c>
      <c r="C39" s="21"/>
      <c r="D39" s="21"/>
      <c r="E39" s="21"/>
      <c r="F39" s="36">
        <v>5870.7</v>
      </c>
      <c r="G39" s="36">
        <v>5846.05</v>
      </c>
      <c r="H39" s="36">
        <f>+H33-H36</f>
        <v>23143.53</v>
      </c>
      <c r="I39" s="36">
        <f>+I33-I36</f>
        <v>21355.940000000002</v>
      </c>
      <c r="L39" s="22"/>
      <c r="M39" s="22"/>
      <c r="N39" s="22"/>
    </row>
    <row r="40" spans="2:14" ht="12.75">
      <c r="B40" s="27"/>
      <c r="C40" s="21"/>
      <c r="D40" s="21"/>
      <c r="E40" s="21"/>
      <c r="F40" s="52"/>
      <c r="G40" s="52"/>
      <c r="H40" s="52"/>
      <c r="I40" s="163"/>
      <c r="M40" s="22"/>
      <c r="N40" s="43"/>
    </row>
    <row r="41" spans="2:14" ht="15.75">
      <c r="B41" s="255" t="s">
        <v>67</v>
      </c>
      <c r="C41" s="256"/>
      <c r="D41" s="256"/>
      <c r="E41" s="257"/>
      <c r="F41" s="37">
        <v>3891.81</v>
      </c>
      <c r="G41" s="37">
        <v>3934.39</v>
      </c>
      <c r="H41" s="37">
        <f>+H34-H37</f>
        <v>15388.109999999999</v>
      </c>
      <c r="I41" s="37">
        <f>+I34-I37</f>
        <v>13947.53</v>
      </c>
      <c r="M41" s="22"/>
      <c r="N41" s="43"/>
    </row>
    <row r="42" spans="2:14" ht="12.75">
      <c r="B42" s="27"/>
      <c r="C42" s="21"/>
      <c r="D42" s="21"/>
      <c r="E42" s="21"/>
      <c r="F42" s="52"/>
      <c r="G42" s="52"/>
      <c r="H42" s="52"/>
      <c r="I42" s="163"/>
      <c r="M42" s="22"/>
      <c r="N42" s="43"/>
    </row>
    <row r="43" spans="2:9" ht="15.75">
      <c r="B43" s="32">
        <v>2</v>
      </c>
      <c r="C43" s="33" t="s">
        <v>41</v>
      </c>
      <c r="D43" s="21"/>
      <c r="E43" s="21"/>
      <c r="F43" s="52"/>
      <c r="G43" s="52"/>
      <c r="H43" s="52"/>
      <c r="I43" s="163"/>
    </row>
    <row r="44" spans="2:9" ht="12.75">
      <c r="B44" s="27"/>
      <c r="C44" s="21"/>
      <c r="D44" s="21"/>
      <c r="E44" s="21"/>
      <c r="F44" s="52"/>
      <c r="G44" s="52"/>
      <c r="H44" s="52"/>
      <c r="I44" s="163"/>
    </row>
    <row r="45" spans="2:12" ht="12.75">
      <c r="B45" s="27"/>
      <c r="C45" s="21" t="s">
        <v>8</v>
      </c>
      <c r="D45" s="21" t="s">
        <v>33</v>
      </c>
      <c r="E45" s="34" t="s">
        <v>34</v>
      </c>
      <c r="F45" s="52">
        <v>1081.35</v>
      </c>
      <c r="G45" s="52">
        <v>870.06</v>
      </c>
      <c r="H45" s="52">
        <v>4183.77</v>
      </c>
      <c r="I45" s="163">
        <v>3634.04</v>
      </c>
      <c r="L45" s="22"/>
    </row>
    <row r="46" spans="2:12" ht="12.75">
      <c r="B46" s="27"/>
      <c r="C46" s="21"/>
      <c r="D46" s="21"/>
      <c r="E46" s="34" t="s">
        <v>35</v>
      </c>
      <c r="F46" s="52">
        <v>-117.28</v>
      </c>
      <c r="G46" s="52">
        <v>-117.89</v>
      </c>
      <c r="H46" s="52">
        <v>-483.45</v>
      </c>
      <c r="I46" s="180">
        <v>-263.52</v>
      </c>
      <c r="L46" s="22"/>
    </row>
    <row r="47" spans="2:12" ht="15.75">
      <c r="B47" s="27"/>
      <c r="C47" s="21"/>
      <c r="D47" s="35" t="s">
        <v>36</v>
      </c>
      <c r="E47" s="21"/>
      <c r="F47" s="37">
        <v>964.07</v>
      </c>
      <c r="G47" s="37">
        <v>752.17</v>
      </c>
      <c r="H47" s="37">
        <f>+H45+H46</f>
        <v>3700.3200000000006</v>
      </c>
      <c r="I47" s="37">
        <f>+I45+I46</f>
        <v>3370.52</v>
      </c>
      <c r="L47" s="22"/>
    </row>
    <row r="48" spans="2:9" ht="12.75">
      <c r="B48" s="27"/>
      <c r="C48" s="21"/>
      <c r="D48" s="21"/>
      <c r="E48" s="21"/>
      <c r="F48" s="52"/>
      <c r="G48" s="52"/>
      <c r="H48" s="52"/>
      <c r="I48" s="163"/>
    </row>
    <row r="49" spans="2:12" ht="12.75">
      <c r="B49" s="27"/>
      <c r="C49" s="21" t="s">
        <v>9</v>
      </c>
      <c r="D49" s="21" t="s">
        <v>37</v>
      </c>
      <c r="E49" s="21"/>
      <c r="F49" s="52">
        <v>71.1</v>
      </c>
      <c r="G49" s="52">
        <v>142.76</v>
      </c>
      <c r="H49" s="52">
        <v>316.18</v>
      </c>
      <c r="I49" s="52">
        <v>410.77</v>
      </c>
      <c r="L49" s="22"/>
    </row>
    <row r="50" spans="2:12" ht="12.75">
      <c r="B50" s="27"/>
      <c r="C50" s="21" t="s">
        <v>10</v>
      </c>
      <c r="D50" s="38" t="s">
        <v>38</v>
      </c>
      <c r="E50" s="21"/>
      <c r="F50" s="52">
        <v>53.06</v>
      </c>
      <c r="G50" s="52">
        <v>37.01</v>
      </c>
      <c r="H50" s="52">
        <v>256.18</v>
      </c>
      <c r="I50" s="52">
        <v>129.19</v>
      </c>
      <c r="L50" s="22"/>
    </row>
    <row r="51" spans="2:12" ht="12.75">
      <c r="B51" s="27"/>
      <c r="C51" s="21" t="s">
        <v>11</v>
      </c>
      <c r="D51" s="38" t="s">
        <v>39</v>
      </c>
      <c r="E51" s="21"/>
      <c r="F51" s="52">
        <v>151.91</v>
      </c>
      <c r="G51" s="52">
        <v>122.72</v>
      </c>
      <c r="H51" s="52">
        <v>508.63</v>
      </c>
      <c r="I51" s="52">
        <v>453.14</v>
      </c>
      <c r="L51" s="22"/>
    </row>
    <row r="52" spans="2:9" ht="12.75">
      <c r="B52" s="27"/>
      <c r="C52" s="21"/>
      <c r="D52" s="21"/>
      <c r="E52" s="21"/>
      <c r="F52" s="179"/>
      <c r="G52" s="179"/>
      <c r="H52" s="179"/>
      <c r="I52" s="180"/>
    </row>
    <row r="53" spans="2:12" ht="15.75">
      <c r="B53" s="27"/>
      <c r="C53" s="21"/>
      <c r="D53" s="33" t="s">
        <v>42</v>
      </c>
      <c r="E53" s="21"/>
      <c r="F53" s="40">
        <v>1240.14</v>
      </c>
      <c r="G53" s="40">
        <v>1054.66</v>
      </c>
      <c r="H53" s="40">
        <f>+H47+SUM(H49:H51)</f>
        <v>4781.31</v>
      </c>
      <c r="I53" s="40">
        <f>+I47+SUM(I49:I51)</f>
        <v>4363.62</v>
      </c>
      <c r="L53" s="22"/>
    </row>
    <row r="54" spans="2:9" ht="12.75">
      <c r="B54" s="27"/>
      <c r="C54" s="21"/>
      <c r="D54" s="21"/>
      <c r="E54" s="21"/>
      <c r="F54" s="52"/>
      <c r="G54" s="52"/>
      <c r="H54" s="52"/>
      <c r="I54" s="163"/>
    </row>
    <row r="55" spans="2:12" ht="12.75">
      <c r="B55" s="27"/>
      <c r="C55" s="21" t="s">
        <v>43</v>
      </c>
      <c r="D55" s="45" t="s">
        <v>44</v>
      </c>
      <c r="E55" s="21" t="s">
        <v>45</v>
      </c>
      <c r="F55" s="52">
        <v>13.68</v>
      </c>
      <c r="G55" s="52">
        <v>2.7</v>
      </c>
      <c r="H55" s="52">
        <v>18.32</v>
      </c>
      <c r="I55" s="52">
        <v>4.61</v>
      </c>
      <c r="L55" s="22"/>
    </row>
    <row r="56" spans="2:12" s="46" customFormat="1" ht="25.5">
      <c r="B56" s="47"/>
      <c r="C56" s="48"/>
      <c r="D56" s="49" t="s">
        <v>46</v>
      </c>
      <c r="E56" s="50" t="s">
        <v>68</v>
      </c>
      <c r="F56" s="181">
        <v>34.69</v>
      </c>
      <c r="G56" s="181">
        <v>-32.2</v>
      </c>
      <c r="H56" s="181">
        <f>-341.93+177.13+102.12-0.07</f>
        <v>-62.75000000000001</v>
      </c>
      <c r="I56" s="181">
        <v>-212.76</v>
      </c>
      <c r="L56" s="22"/>
    </row>
    <row r="57" spans="2:9" ht="12.75">
      <c r="B57" s="27"/>
      <c r="C57" s="21"/>
      <c r="D57" s="21"/>
      <c r="E57" s="21"/>
      <c r="F57" s="179"/>
      <c r="G57" s="179"/>
      <c r="H57" s="179"/>
      <c r="I57" s="180"/>
    </row>
    <row r="58" spans="2:12" ht="15.75">
      <c r="B58" s="191" t="s">
        <v>120</v>
      </c>
      <c r="C58" s="137"/>
      <c r="D58" s="137"/>
      <c r="E58" s="190"/>
      <c r="F58" s="36">
        <v>1191.77</v>
      </c>
      <c r="G58" s="36">
        <v>1084.16</v>
      </c>
      <c r="H58" s="36">
        <f>+H53-H55-H56</f>
        <v>4825.740000000001</v>
      </c>
      <c r="I58" s="36">
        <f>+I53-I55-I56</f>
        <v>4571.77</v>
      </c>
      <c r="L58" s="22"/>
    </row>
    <row r="59" spans="2:12" ht="15.75">
      <c r="B59" s="53"/>
      <c r="C59" s="21"/>
      <c r="D59" s="21"/>
      <c r="E59" s="21"/>
      <c r="F59" s="40"/>
      <c r="G59" s="40"/>
      <c r="H59" s="40"/>
      <c r="I59" s="41"/>
      <c r="L59" s="22"/>
    </row>
    <row r="60" spans="2:12" ht="12.75">
      <c r="B60" s="87" t="s">
        <v>114</v>
      </c>
      <c r="C60" s="54"/>
      <c r="D60" s="54"/>
      <c r="E60" s="54"/>
      <c r="F60" s="52">
        <v>382.78</v>
      </c>
      <c r="G60" s="52">
        <v>348.52</v>
      </c>
      <c r="H60" s="52">
        <v>1562.15</v>
      </c>
      <c r="I60" s="163">
        <v>1451.67</v>
      </c>
      <c r="L60" s="22"/>
    </row>
    <row r="61" spans="2:12" ht="15.75">
      <c r="B61" s="155"/>
      <c r="C61" s="21"/>
      <c r="D61" s="21"/>
      <c r="E61" s="21"/>
      <c r="F61" s="40"/>
      <c r="G61" s="40"/>
      <c r="H61" s="40"/>
      <c r="I61" s="41"/>
      <c r="L61" s="22"/>
    </row>
    <row r="62" spans="2:12" ht="15.75">
      <c r="B62" s="189" t="s">
        <v>100</v>
      </c>
      <c r="C62" s="137"/>
      <c r="D62" s="137"/>
      <c r="E62" s="190"/>
      <c r="F62" s="37">
        <v>808.99</v>
      </c>
      <c r="G62" s="37">
        <v>735.64</v>
      </c>
      <c r="H62" s="37">
        <f>+H58-H60</f>
        <v>3263.5900000000006</v>
      </c>
      <c r="I62" s="37">
        <f>+I58-I60</f>
        <v>3120.1000000000004</v>
      </c>
      <c r="L62" s="22"/>
    </row>
    <row r="63" spans="2:9" ht="12.75">
      <c r="B63" s="27"/>
      <c r="C63" s="21"/>
      <c r="D63" s="21"/>
      <c r="E63" s="21"/>
      <c r="F63" s="187"/>
      <c r="G63" s="187"/>
      <c r="H63" s="52"/>
      <c r="I63" s="163"/>
    </row>
    <row r="64" spans="2:9" ht="15.75">
      <c r="B64" s="32">
        <v>3</v>
      </c>
      <c r="C64" s="39" t="s">
        <v>47</v>
      </c>
      <c r="D64" s="21"/>
      <c r="E64" s="21"/>
      <c r="F64" s="127"/>
      <c r="G64" s="127"/>
      <c r="H64" s="52"/>
      <c r="I64" s="163"/>
    </row>
    <row r="65" spans="2:9" ht="12.75">
      <c r="B65" s="27"/>
      <c r="C65" s="21"/>
      <c r="D65" s="21"/>
      <c r="E65" s="21"/>
      <c r="F65" s="127"/>
      <c r="G65" s="127"/>
      <c r="H65" s="52"/>
      <c r="I65" s="163"/>
    </row>
    <row r="66" spans="2:9" ht="12.75">
      <c r="B66" s="27"/>
      <c r="C66" s="21" t="s">
        <v>8</v>
      </c>
      <c r="D66" s="21" t="s">
        <v>33</v>
      </c>
      <c r="E66" s="34" t="s">
        <v>48</v>
      </c>
      <c r="F66" s="13"/>
      <c r="G66" s="13"/>
      <c r="H66" s="182">
        <v>3076.55</v>
      </c>
      <c r="I66" s="163">
        <v>2314.64</v>
      </c>
    </row>
    <row r="67" spans="2:9" ht="12.75">
      <c r="B67" s="27"/>
      <c r="C67" s="21"/>
      <c r="D67" s="21"/>
      <c r="E67" s="34" t="s">
        <v>35</v>
      </c>
      <c r="F67" s="127"/>
      <c r="G67" s="127"/>
      <c r="H67" s="52">
        <v>2086.63</v>
      </c>
      <c r="I67" s="180">
        <v>1826.66</v>
      </c>
    </row>
    <row r="68" spans="2:9" ht="15.75">
      <c r="B68" s="27"/>
      <c r="C68" s="21"/>
      <c r="D68" s="35" t="s">
        <v>36</v>
      </c>
      <c r="E68" s="21"/>
      <c r="F68" s="51"/>
      <c r="G68" s="51"/>
      <c r="H68" s="37">
        <f>+H66+H67</f>
        <v>5163.18</v>
      </c>
      <c r="I68" s="37">
        <f>+I66+I67</f>
        <v>4141.3</v>
      </c>
    </row>
    <row r="69" spans="2:9" ht="12.75">
      <c r="B69" s="27"/>
      <c r="C69" s="21"/>
      <c r="D69" s="21"/>
      <c r="E69" s="21"/>
      <c r="F69" s="127"/>
      <c r="G69" s="127"/>
      <c r="H69" s="52"/>
      <c r="I69" s="163"/>
    </row>
    <row r="70" spans="2:9" ht="12.75">
      <c r="B70" s="27"/>
      <c r="C70" s="21" t="s">
        <v>9</v>
      </c>
      <c r="D70" s="21" t="s">
        <v>37</v>
      </c>
      <c r="E70" s="21"/>
      <c r="F70" s="127"/>
      <c r="G70" s="127"/>
      <c r="H70" s="52">
        <v>2188.89</v>
      </c>
      <c r="I70" s="163">
        <v>1865.32</v>
      </c>
    </row>
    <row r="71" spans="2:9" ht="12.75">
      <c r="B71" s="27"/>
      <c r="C71" s="21" t="s">
        <v>10</v>
      </c>
      <c r="D71" s="38" t="s">
        <v>38</v>
      </c>
      <c r="E71" s="21"/>
      <c r="F71" s="127"/>
      <c r="G71" s="127"/>
      <c r="H71" s="52">
        <v>1038.32</v>
      </c>
      <c r="I71" s="163">
        <v>1468.97</v>
      </c>
    </row>
    <row r="72" spans="2:9" ht="12.75">
      <c r="B72" s="27"/>
      <c r="C72" s="21" t="s">
        <v>11</v>
      </c>
      <c r="D72" s="38" t="s">
        <v>39</v>
      </c>
      <c r="E72" s="21"/>
      <c r="F72" s="127"/>
      <c r="G72" s="127"/>
      <c r="H72" s="52">
        <v>3771.15</v>
      </c>
      <c r="I72" s="163">
        <v>3264.18</v>
      </c>
    </row>
    <row r="73" spans="2:9" ht="12.75">
      <c r="B73" s="27"/>
      <c r="C73" s="21"/>
      <c r="D73" s="21"/>
      <c r="E73" s="21"/>
      <c r="F73" s="127"/>
      <c r="G73" s="127"/>
      <c r="H73" s="179"/>
      <c r="I73" s="163"/>
    </row>
    <row r="74" spans="2:9" ht="15.75">
      <c r="B74" s="53" t="s">
        <v>49</v>
      </c>
      <c r="C74" s="21"/>
      <c r="D74" s="21"/>
      <c r="E74" s="21"/>
      <c r="F74" s="188"/>
      <c r="G74" s="188"/>
      <c r="H74" s="44">
        <f>+SUM(H68:H72)</f>
        <v>12161.539999999999</v>
      </c>
      <c r="I74" s="44">
        <f>+SUM(I68:I72)</f>
        <v>10739.77</v>
      </c>
    </row>
    <row r="75" spans="2:9" ht="12.75">
      <c r="B75" s="23"/>
      <c r="C75" s="24"/>
      <c r="D75" s="24"/>
      <c r="E75" s="24"/>
      <c r="F75" s="186"/>
      <c r="G75" s="186"/>
      <c r="H75" s="186"/>
      <c r="I75" s="310"/>
    </row>
    <row r="76" spans="2:9" ht="31.5" customHeight="1">
      <c r="B76" s="342" t="s">
        <v>195</v>
      </c>
      <c r="C76" s="343"/>
      <c r="D76" s="343"/>
      <c r="E76" s="343"/>
      <c r="F76" s="343"/>
      <c r="G76" s="343"/>
      <c r="H76" s="343"/>
      <c r="I76" s="344"/>
    </row>
    <row r="77" spans="2:9" ht="12.75">
      <c r="B77" s="29"/>
      <c r="C77" s="30"/>
      <c r="D77" s="30"/>
      <c r="E77" s="30"/>
      <c r="F77" s="160"/>
      <c r="G77" s="160"/>
      <c r="H77" s="160"/>
      <c r="I77" s="311"/>
    </row>
    <row r="83" ht="12.75">
      <c r="E83" s="55"/>
    </row>
    <row r="84" ht="12.75">
      <c r="E84" s="55"/>
    </row>
    <row r="85" ht="12.75">
      <c r="E85" s="55"/>
    </row>
    <row r="86" ht="12.75">
      <c r="E86" s="55"/>
    </row>
    <row r="87" spans="5:9" ht="12.75">
      <c r="E87" s="55"/>
      <c r="F87" s="161"/>
      <c r="G87" s="161"/>
      <c r="H87" s="161"/>
      <c r="I87" s="56"/>
    </row>
    <row r="91" ht="13.5" customHeight="1"/>
    <row r="92" spans="6:11" s="57" customFormat="1" ht="12.75">
      <c r="F92" s="162"/>
      <c r="G92" s="162"/>
      <c r="H92" s="162"/>
      <c r="I92" s="61"/>
      <c r="K92" s="54"/>
    </row>
    <row r="93" spans="6:11" s="57" customFormat="1" ht="12.75">
      <c r="F93" s="162"/>
      <c r="G93" s="162"/>
      <c r="H93" s="162"/>
      <c r="I93" s="61"/>
      <c r="K93" s="54"/>
    </row>
    <row r="94" spans="6:11" s="57" customFormat="1" ht="12.75">
      <c r="F94" s="162"/>
      <c r="G94" s="162"/>
      <c r="H94" s="162"/>
      <c r="I94" s="61"/>
      <c r="K94" s="54"/>
    </row>
    <row r="95" spans="6:11" s="57" customFormat="1" ht="12.75">
      <c r="F95" s="162"/>
      <c r="G95" s="162"/>
      <c r="H95" s="162"/>
      <c r="I95" s="61"/>
      <c r="K95" s="54"/>
    </row>
    <row r="96" spans="6:11" s="57" customFormat="1" ht="12.75">
      <c r="F96" s="162"/>
      <c r="G96" s="162"/>
      <c r="H96" s="162"/>
      <c r="I96" s="61"/>
      <c r="K96" s="54"/>
    </row>
    <row r="100" ht="12.75">
      <c r="E100" s="62"/>
    </row>
  </sheetData>
  <sheetProtection/>
  <mergeCells count="4">
    <mergeCell ref="B3:I3"/>
    <mergeCell ref="B5:I5"/>
    <mergeCell ref="B6:I6"/>
    <mergeCell ref="B76:I76"/>
  </mergeCells>
  <printOptions horizontalCentered="1"/>
  <pageMargins left="0.5" right="0.25" top="1" bottom="0.5" header="0.5" footer="0.5"/>
  <pageSetup fitToHeight="1" fitToWidth="1"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B6:O46"/>
  <sheetViews>
    <sheetView showGridLines="0" zoomScalePageLayoutView="0" workbookViewId="0" topLeftCell="A1">
      <selection activeCell="C29" sqref="C29"/>
    </sheetView>
  </sheetViews>
  <sheetFormatPr defaultColWidth="9.140625" defaultRowHeight="12.75"/>
  <cols>
    <col min="1" max="1" width="6.421875" style="20" customWidth="1"/>
    <col min="2" max="2" width="7.57421875" style="20" customWidth="1"/>
    <col min="3" max="3" width="6.7109375" style="20" customWidth="1"/>
    <col min="4" max="5" width="4.7109375" style="20" customWidth="1"/>
    <col min="6" max="7" width="9.140625" style="20" customWidth="1"/>
    <col min="8" max="8" width="3.00390625" style="20" customWidth="1"/>
    <col min="9" max="16384" width="9.140625" style="20" customWidth="1"/>
  </cols>
  <sheetData>
    <row r="6" spans="2:6" ht="12.75">
      <c r="B6" s="67" t="s">
        <v>134</v>
      </c>
      <c r="F6" s="68"/>
    </row>
    <row r="7" spans="2:6" ht="12.75">
      <c r="B7" s="69"/>
      <c r="F7" s="68"/>
    </row>
    <row r="8" spans="2:15" s="46" customFormat="1" ht="52.5" customHeight="1">
      <c r="B8" s="70" t="s">
        <v>50</v>
      </c>
      <c r="C8" s="345" t="s">
        <v>64</v>
      </c>
      <c r="D8" s="345"/>
      <c r="E8" s="345"/>
      <c r="F8" s="345"/>
      <c r="G8" s="345"/>
      <c r="H8" s="345"/>
      <c r="I8" s="345"/>
      <c r="J8" s="345"/>
      <c r="K8" s="345"/>
      <c r="L8" s="345"/>
      <c r="M8" s="345"/>
      <c r="N8" s="345"/>
      <c r="O8" s="345"/>
    </row>
    <row r="9" spans="2:6" ht="12.75">
      <c r="B9" s="55" t="s">
        <v>51</v>
      </c>
      <c r="F9" s="68"/>
    </row>
    <row r="10" spans="2:6" ht="12.75">
      <c r="B10" s="71" t="s">
        <v>52</v>
      </c>
      <c r="C10" s="20" t="s">
        <v>53</v>
      </c>
      <c r="F10" s="68"/>
    </row>
    <row r="11" spans="2:6" ht="12.75">
      <c r="B11" s="55" t="s">
        <v>54</v>
      </c>
      <c r="F11" s="68"/>
    </row>
    <row r="12" spans="2:9" ht="12.75">
      <c r="B12" s="55"/>
      <c r="C12" s="20" t="s">
        <v>33</v>
      </c>
      <c r="D12" s="72" t="s">
        <v>55</v>
      </c>
      <c r="E12" s="20" t="s">
        <v>56</v>
      </c>
      <c r="F12" s="68"/>
      <c r="H12" s="73" t="s">
        <v>21</v>
      </c>
      <c r="I12" s="20" t="s">
        <v>57</v>
      </c>
    </row>
    <row r="13" spans="2:15" s="46" customFormat="1" ht="40.5" customHeight="1">
      <c r="B13" s="74" t="s">
        <v>58</v>
      </c>
      <c r="C13" s="75"/>
      <c r="D13" s="76" t="s">
        <v>55</v>
      </c>
      <c r="E13" s="75" t="s">
        <v>59</v>
      </c>
      <c r="F13" s="77"/>
      <c r="G13" s="75"/>
      <c r="H13" s="78" t="s">
        <v>21</v>
      </c>
      <c r="I13" s="333" t="s">
        <v>115</v>
      </c>
      <c r="J13" s="333"/>
      <c r="K13" s="333"/>
      <c r="L13" s="333"/>
      <c r="M13" s="333"/>
      <c r="N13" s="333"/>
      <c r="O13" s="333"/>
    </row>
    <row r="14" spans="2:8" ht="12.75">
      <c r="B14" s="55"/>
      <c r="C14"/>
      <c r="D14"/>
      <c r="E14"/>
      <c r="F14"/>
      <c r="G14"/>
      <c r="H14" s="73"/>
    </row>
    <row r="15" spans="2:9" ht="12.75">
      <c r="B15" s="55"/>
      <c r="C15" t="s">
        <v>60</v>
      </c>
      <c r="D15"/>
      <c r="E15"/>
      <c r="F15"/>
      <c r="G15"/>
      <c r="H15" s="73" t="s">
        <v>21</v>
      </c>
      <c r="I15" s="20" t="s">
        <v>61</v>
      </c>
    </row>
    <row r="16" spans="2:7" ht="12.75">
      <c r="B16" s="55"/>
      <c r="C16" s="79"/>
      <c r="D16" s="79"/>
      <c r="E16" s="79"/>
      <c r="F16" s="80"/>
      <c r="G16" s="79"/>
    </row>
    <row r="17" spans="2:15" ht="27.75" customHeight="1">
      <c r="B17" s="55"/>
      <c r="C17" s="75" t="s">
        <v>39</v>
      </c>
      <c r="D17" s="75"/>
      <c r="E17" s="75"/>
      <c r="F17" s="77"/>
      <c r="G17" s="75"/>
      <c r="H17" s="78" t="s">
        <v>21</v>
      </c>
      <c r="I17" s="345" t="s">
        <v>97</v>
      </c>
      <c r="J17" s="345"/>
      <c r="K17" s="345"/>
      <c r="L17" s="345"/>
      <c r="M17" s="345"/>
      <c r="N17" s="345"/>
      <c r="O17" s="345"/>
    </row>
    <row r="18" spans="2:7" ht="12.75">
      <c r="B18" s="55"/>
      <c r="C18" s="79"/>
      <c r="D18" s="79"/>
      <c r="E18" s="79"/>
      <c r="F18" s="80"/>
      <c r="G18" s="79"/>
    </row>
    <row r="19" spans="2:15" ht="12.75">
      <c r="B19" s="55"/>
      <c r="C19" s="79" t="s">
        <v>38</v>
      </c>
      <c r="D19" s="79"/>
      <c r="E19" s="79"/>
      <c r="F19" s="80"/>
      <c r="G19" s="79"/>
      <c r="H19" s="73" t="s">
        <v>21</v>
      </c>
      <c r="I19" s="333" t="s">
        <v>98</v>
      </c>
      <c r="J19" s="333"/>
      <c r="K19" s="333"/>
      <c r="L19" s="333"/>
      <c r="M19" s="333"/>
      <c r="N19" s="333"/>
      <c r="O19" s="333"/>
    </row>
    <row r="20" spans="3:7" ht="12.75">
      <c r="C20" s="79"/>
      <c r="D20" s="79"/>
      <c r="E20" s="79"/>
      <c r="F20" s="80"/>
      <c r="G20" s="79"/>
    </row>
    <row r="21" spans="2:15" s="46" customFormat="1" ht="26.25" customHeight="1">
      <c r="B21" s="70" t="s">
        <v>62</v>
      </c>
      <c r="C21" s="347" t="s">
        <v>190</v>
      </c>
      <c r="D21" s="347"/>
      <c r="E21" s="347"/>
      <c r="F21" s="347"/>
      <c r="G21" s="347"/>
      <c r="H21" s="347"/>
      <c r="I21" s="347"/>
      <c r="J21" s="347"/>
      <c r="K21" s="347"/>
      <c r="L21" s="347"/>
      <c r="M21" s="347"/>
      <c r="N21" s="347"/>
      <c r="O21" s="347"/>
    </row>
    <row r="22" spans="2:7" ht="12.75">
      <c r="B22" s="55"/>
      <c r="C22" s="79"/>
      <c r="D22" s="79"/>
      <c r="E22" s="79"/>
      <c r="F22" s="80"/>
      <c r="G22" s="79"/>
    </row>
    <row r="23" spans="2:15" s="46" customFormat="1" ht="39.75" customHeight="1">
      <c r="B23" s="81" t="s">
        <v>99</v>
      </c>
      <c r="C23" s="347" t="s">
        <v>136</v>
      </c>
      <c r="D23" s="347"/>
      <c r="E23" s="347"/>
      <c r="F23" s="347"/>
      <c r="G23" s="347"/>
      <c r="H23" s="347"/>
      <c r="I23" s="347"/>
      <c r="J23" s="347"/>
      <c r="K23" s="347"/>
      <c r="L23" s="347"/>
      <c r="M23" s="347"/>
      <c r="N23" s="347"/>
      <c r="O23" s="347"/>
    </row>
    <row r="24" spans="2:7" ht="12.75">
      <c r="B24" s="55"/>
      <c r="C24" s="79"/>
      <c r="D24" s="79"/>
      <c r="E24" s="79"/>
      <c r="F24" s="80"/>
      <c r="G24" s="79"/>
    </row>
    <row r="25" spans="2:15" ht="26.25" customHeight="1">
      <c r="B25" s="65" t="s">
        <v>63</v>
      </c>
      <c r="C25" s="347" t="s">
        <v>101</v>
      </c>
      <c r="D25" s="345"/>
      <c r="E25" s="345"/>
      <c r="F25" s="345"/>
      <c r="G25" s="345"/>
      <c r="H25" s="345"/>
      <c r="I25" s="345"/>
      <c r="J25" s="345"/>
      <c r="K25" s="345"/>
      <c r="L25" s="345"/>
      <c r="M25" s="345"/>
      <c r="N25" s="345"/>
      <c r="O25" s="345"/>
    </row>
    <row r="26" spans="2:7" ht="12.75">
      <c r="B26" s="55"/>
      <c r="C26" s="79"/>
      <c r="D26" s="79"/>
      <c r="E26" s="79"/>
      <c r="F26" s="80"/>
      <c r="G26" s="79"/>
    </row>
    <row r="27" spans="2:7" ht="12.75">
      <c r="B27" s="55" t="s">
        <v>54</v>
      </c>
      <c r="C27" s="79"/>
      <c r="D27" s="79"/>
      <c r="E27" s="79"/>
      <c r="F27" s="80"/>
      <c r="G27" s="79"/>
    </row>
    <row r="28" spans="3:7" ht="12.75">
      <c r="C28" s="79"/>
      <c r="D28" s="79"/>
      <c r="E28" s="79"/>
      <c r="F28" s="80"/>
      <c r="G28" s="79"/>
    </row>
    <row r="29" spans="2:7" ht="12.75">
      <c r="B29" s="55"/>
      <c r="C29" s="79"/>
      <c r="D29" s="79"/>
      <c r="E29" s="79"/>
      <c r="F29" s="80"/>
      <c r="G29" s="79"/>
    </row>
    <row r="30" spans="2:6" ht="12.75">
      <c r="B30" s="55"/>
      <c r="F30" s="68"/>
    </row>
    <row r="31" ht="12.75">
      <c r="F31" s="68"/>
    </row>
    <row r="32" spans="2:15" ht="12.75">
      <c r="B32" s="55" t="s">
        <v>26</v>
      </c>
      <c r="C32" s="66"/>
      <c r="D32" s="66"/>
      <c r="I32" s="66"/>
      <c r="L32" s="346" t="s">
        <v>27</v>
      </c>
      <c r="M32" s="346"/>
      <c r="N32" s="346"/>
      <c r="O32" s="346"/>
    </row>
    <row r="33" spans="2:10" ht="12.75">
      <c r="B33" s="55" t="s">
        <v>28</v>
      </c>
      <c r="C33" s="55"/>
      <c r="D33" s="55"/>
      <c r="I33" s="55"/>
      <c r="J33" s="66"/>
    </row>
    <row r="34" spans="2:11" ht="12.75">
      <c r="B34" s="55" t="s">
        <v>29</v>
      </c>
      <c r="C34" s="55"/>
      <c r="D34" s="55"/>
      <c r="I34" s="55"/>
      <c r="J34" s="66"/>
      <c r="K34" s="66"/>
    </row>
    <row r="35" spans="2:11" ht="12.75">
      <c r="B35" s="55" t="s">
        <v>121</v>
      </c>
      <c r="C35" s="66"/>
      <c r="D35" s="66"/>
      <c r="I35" s="66"/>
      <c r="J35" s="82"/>
      <c r="K35" s="82"/>
    </row>
    <row r="36" spans="2:14" ht="12.75">
      <c r="B36" s="55" t="s">
        <v>30</v>
      </c>
      <c r="C36" s="66"/>
      <c r="D36" s="66"/>
      <c r="J36" s="82"/>
      <c r="L36" s="20" t="s">
        <v>107</v>
      </c>
      <c r="N36" s="139" t="s">
        <v>66</v>
      </c>
    </row>
    <row r="41" spans="3:14" s="57" customFormat="1" ht="12.75">
      <c r="C41" s="58"/>
      <c r="D41" s="83"/>
      <c r="E41" s="60"/>
      <c r="F41" s="59"/>
      <c r="G41" s="59"/>
      <c r="J41" s="61"/>
      <c r="K41" s="61"/>
      <c r="L41" s="60"/>
      <c r="M41" s="84"/>
      <c r="N41" s="54"/>
    </row>
    <row r="42" spans="3:14" s="57" customFormat="1" ht="12.75">
      <c r="C42" s="58"/>
      <c r="D42" s="83"/>
      <c r="E42" s="60"/>
      <c r="F42" s="59"/>
      <c r="G42" s="59"/>
      <c r="J42" s="61"/>
      <c r="K42" s="61"/>
      <c r="L42" s="60"/>
      <c r="M42" s="84"/>
      <c r="N42" s="54"/>
    </row>
    <row r="43" spans="3:14" s="57" customFormat="1" ht="12.75">
      <c r="C43" s="58"/>
      <c r="D43" s="83"/>
      <c r="E43" s="60"/>
      <c r="F43" s="59"/>
      <c r="G43" s="59"/>
      <c r="J43" s="61"/>
      <c r="K43" s="61"/>
      <c r="L43" s="60"/>
      <c r="M43" s="84"/>
      <c r="N43" s="54"/>
    </row>
    <row r="44" spans="3:14" s="57" customFormat="1" ht="12.75">
      <c r="C44" s="58"/>
      <c r="D44" s="83"/>
      <c r="E44" s="60"/>
      <c r="F44" s="59"/>
      <c r="G44" s="59"/>
      <c r="J44" s="61"/>
      <c r="K44" s="61"/>
      <c r="L44" s="60"/>
      <c r="M44" s="84"/>
      <c r="N44" s="54"/>
    </row>
    <row r="45" spans="3:14" s="57" customFormat="1" ht="12.75">
      <c r="C45" s="58"/>
      <c r="D45" s="83"/>
      <c r="E45" s="60"/>
      <c r="F45" s="59"/>
      <c r="G45" s="59"/>
      <c r="J45" s="61"/>
      <c r="K45" s="61"/>
      <c r="L45" s="60"/>
      <c r="M45" s="84"/>
      <c r="N45" s="54"/>
    </row>
    <row r="46" spans="2:7" ht="12.75">
      <c r="B46" s="55"/>
      <c r="C46" s="79"/>
      <c r="D46" s="79"/>
      <c r="E46" s="79"/>
      <c r="F46" s="80"/>
      <c r="G46" s="79"/>
    </row>
  </sheetData>
  <sheetProtection/>
  <mergeCells count="8">
    <mergeCell ref="C8:O8"/>
    <mergeCell ref="I13:O13"/>
    <mergeCell ref="I17:O17"/>
    <mergeCell ref="L32:O32"/>
    <mergeCell ref="C23:O23"/>
    <mergeCell ref="C25:O25"/>
    <mergeCell ref="I19:O19"/>
    <mergeCell ref="C21:O21"/>
  </mergeCells>
  <printOptions horizontalCentered="1"/>
  <pageMargins left="0.5" right="0.25" top="1" bottom="0.5" header="0.5" footer="0.5"/>
  <pageSetup fitToHeight="1" fitToWidth="1" horizontalDpi="300" verticalDpi="3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B3:H37"/>
  <sheetViews>
    <sheetView showGridLines="0" zoomScaleSheetLayoutView="100" zoomScalePageLayoutView="0" workbookViewId="0" topLeftCell="A5">
      <selection activeCell="A1" sqref="A1"/>
    </sheetView>
  </sheetViews>
  <sheetFormatPr defaultColWidth="9.140625" defaultRowHeight="12.75"/>
  <cols>
    <col min="1" max="1" width="9.140625" style="192" customWidth="1"/>
    <col min="2" max="2" width="4.57421875" style="192" customWidth="1"/>
    <col min="3" max="3" width="17.28125" style="192" customWidth="1"/>
    <col min="4" max="4" width="16.7109375" style="192" customWidth="1"/>
    <col min="5" max="5" width="15.7109375" style="192" customWidth="1"/>
    <col min="6" max="7" width="16.57421875" style="192" bestFit="1" customWidth="1"/>
    <col min="8" max="16384" width="9.140625" style="192" customWidth="1"/>
  </cols>
  <sheetData>
    <row r="3" spans="2:7" ht="12.75">
      <c r="B3" s="349" t="s">
        <v>122</v>
      </c>
      <c r="C3" s="349"/>
      <c r="D3" s="349"/>
      <c r="E3" s="349"/>
      <c r="F3" s="349"/>
      <c r="G3" s="349"/>
    </row>
    <row r="6" spans="2:7" ht="12.75">
      <c r="B6" s="193"/>
      <c r="C6" s="193"/>
      <c r="D6" s="193"/>
      <c r="E6" s="193"/>
      <c r="F6" s="194"/>
      <c r="G6" s="194" t="s">
        <v>0</v>
      </c>
    </row>
    <row r="7" spans="2:7" ht="12.75">
      <c r="B7" s="195"/>
      <c r="C7" s="196"/>
      <c r="D7" s="196"/>
      <c r="E7" s="196"/>
      <c r="F7" s="197" t="s">
        <v>123</v>
      </c>
      <c r="G7" s="198" t="s">
        <v>123</v>
      </c>
    </row>
    <row r="8" spans="2:7" ht="12.75">
      <c r="B8" s="199"/>
      <c r="C8" s="193"/>
      <c r="D8" s="193"/>
      <c r="E8" s="193"/>
      <c r="F8" s="200" t="s">
        <v>132</v>
      </c>
      <c r="G8" s="201" t="s">
        <v>124</v>
      </c>
    </row>
    <row r="9" spans="2:7" ht="12.75">
      <c r="B9" s="195"/>
      <c r="C9" s="196"/>
      <c r="D9" s="196"/>
      <c r="E9" s="196"/>
      <c r="F9" s="204"/>
      <c r="G9" s="304"/>
    </row>
    <row r="10" spans="2:7" ht="12.75">
      <c r="B10" s="205" t="s">
        <v>125</v>
      </c>
      <c r="C10" s="206"/>
      <c r="D10" s="206"/>
      <c r="E10" s="206"/>
      <c r="F10" s="207">
        <f>+SEBI!I34</f>
        <v>3263.5900000000024</v>
      </c>
      <c r="G10" s="305">
        <v>3120.1</v>
      </c>
    </row>
    <row r="11" spans="2:7" ht="12.75">
      <c r="B11" s="202" t="s">
        <v>126</v>
      </c>
      <c r="C11" s="203"/>
      <c r="D11" s="203"/>
      <c r="E11" s="203"/>
      <c r="F11" s="208">
        <f>+G17</f>
        <v>724.45</v>
      </c>
      <c r="G11" s="306">
        <v>647.53</v>
      </c>
    </row>
    <row r="12" spans="2:7" ht="12.75">
      <c r="B12" s="312" t="s">
        <v>127</v>
      </c>
      <c r="C12" s="203"/>
      <c r="D12" s="203"/>
      <c r="E12" s="203"/>
      <c r="F12" s="208">
        <f>F10+F11</f>
        <v>3988.0400000000027</v>
      </c>
      <c r="G12" s="208">
        <f>G10+G11</f>
        <v>3767.63</v>
      </c>
    </row>
    <row r="13" spans="2:7" ht="12.75">
      <c r="B13" s="202"/>
      <c r="C13" s="203"/>
      <c r="D13" s="203"/>
      <c r="E13" s="203"/>
      <c r="F13" s="208"/>
      <c r="G13" s="306"/>
    </row>
    <row r="14" spans="2:7" ht="12.75">
      <c r="B14" s="205" t="s">
        <v>128</v>
      </c>
      <c r="C14" s="206"/>
      <c r="D14" s="206"/>
      <c r="E14" s="206"/>
      <c r="F14" s="308"/>
      <c r="G14" s="306"/>
    </row>
    <row r="15" spans="2:7" ht="12.75">
      <c r="B15" s="202" t="s">
        <v>8</v>
      </c>
      <c r="C15" s="203" t="s">
        <v>129</v>
      </c>
      <c r="D15" s="203"/>
      <c r="E15" s="203"/>
      <c r="F15" s="325">
        <v>1500</v>
      </c>
      <c r="G15" s="309">
        <v>1500</v>
      </c>
    </row>
    <row r="16" spans="2:7" ht="12.75">
      <c r="B16" s="312" t="s">
        <v>9</v>
      </c>
      <c r="C16" s="259" t="s">
        <v>200</v>
      </c>
      <c r="D16" s="203"/>
      <c r="E16" s="203"/>
      <c r="F16" s="318">
        <v>-3.97</v>
      </c>
      <c r="G16" s="317">
        <v>0</v>
      </c>
    </row>
    <row r="17" spans="2:8" ht="12.75">
      <c r="B17" s="312" t="s">
        <v>10</v>
      </c>
      <c r="C17" s="203" t="s">
        <v>130</v>
      </c>
      <c r="D17" s="203"/>
      <c r="E17" s="203"/>
      <c r="F17" s="209">
        <f>F12-F15-F16-F18</f>
        <v>858.1400000000026</v>
      </c>
      <c r="G17" s="307">
        <v>724.45</v>
      </c>
      <c r="H17" s="210"/>
    </row>
    <row r="18" spans="2:7" ht="12.75">
      <c r="B18" s="319" t="s">
        <v>131</v>
      </c>
      <c r="C18" s="211"/>
      <c r="D18" s="211"/>
      <c r="E18" s="211"/>
      <c r="F18" s="326">
        <v>1633.87</v>
      </c>
      <c r="G18" s="320">
        <v>1543.18</v>
      </c>
    </row>
    <row r="19" spans="2:7" ht="5.25" customHeight="1">
      <c r="B19" s="206"/>
      <c r="C19" s="206"/>
      <c r="D19" s="206"/>
      <c r="E19" s="206"/>
      <c r="F19" s="212"/>
      <c r="G19" s="212"/>
    </row>
    <row r="20" spans="2:7" ht="12.75">
      <c r="B20" s="259" t="s">
        <v>196</v>
      </c>
      <c r="C20" s="206"/>
      <c r="D20" s="206"/>
      <c r="E20" s="206"/>
      <c r="F20" s="212"/>
      <c r="G20" s="212"/>
    </row>
    <row r="22" ht="12.75">
      <c r="B22" s="213" t="s">
        <v>87</v>
      </c>
    </row>
    <row r="23" ht="12.75">
      <c r="B23" s="213"/>
    </row>
    <row r="24" spans="2:7" ht="25.5" customHeight="1">
      <c r="B24" s="214" t="s">
        <v>88</v>
      </c>
      <c r="C24" s="329" t="s">
        <v>133</v>
      </c>
      <c r="D24" s="330"/>
      <c r="E24" s="330"/>
      <c r="F24" s="330"/>
      <c r="G24" s="330"/>
    </row>
    <row r="25" spans="2:7" ht="12.75">
      <c r="B25" s="214"/>
      <c r="C25" s="215"/>
      <c r="D25" s="215"/>
      <c r="E25" s="215"/>
      <c r="F25" s="215"/>
      <c r="G25" s="215"/>
    </row>
    <row r="26" spans="2:7" s="216" customFormat="1" ht="38.25" customHeight="1">
      <c r="B26" s="214" t="s">
        <v>90</v>
      </c>
      <c r="C26" s="328" t="s">
        <v>201</v>
      </c>
      <c r="D26" s="328"/>
      <c r="E26" s="328"/>
      <c r="F26" s="328"/>
      <c r="G26" s="328"/>
    </row>
    <row r="27" spans="2:7" s="216" customFormat="1" ht="12.75">
      <c r="B27" s="214"/>
      <c r="C27" s="217"/>
      <c r="D27" s="217"/>
      <c r="E27" s="217"/>
      <c r="F27" s="217"/>
      <c r="G27" s="217"/>
    </row>
    <row r="28" spans="2:7" ht="27.75" customHeight="1">
      <c r="B28" s="214" t="s">
        <v>91</v>
      </c>
      <c r="C28" s="331" t="s">
        <v>184</v>
      </c>
      <c r="D28" s="331"/>
      <c r="E28" s="331"/>
      <c r="F28" s="331"/>
      <c r="G28" s="331"/>
    </row>
    <row r="29" spans="2:7" ht="12.75">
      <c r="B29" s="214"/>
      <c r="C29" s="217"/>
      <c r="D29" s="217"/>
      <c r="E29" s="217"/>
      <c r="F29" s="217"/>
      <c r="G29" s="217"/>
    </row>
    <row r="30" spans="2:7" ht="24.75" customHeight="1">
      <c r="B30" s="214" t="s">
        <v>92</v>
      </c>
      <c r="C30" s="348" t="s">
        <v>185</v>
      </c>
      <c r="D30" s="348"/>
      <c r="E30" s="348"/>
      <c r="F30" s="348"/>
      <c r="G30" s="348"/>
    </row>
    <row r="33" spans="5:8" ht="12.75">
      <c r="E33" s="346" t="s">
        <v>27</v>
      </c>
      <c r="F33" s="346"/>
      <c r="G33" s="346"/>
      <c r="H33" s="323"/>
    </row>
    <row r="34" spans="5:8" ht="12.75">
      <c r="E34" s="20"/>
      <c r="F34" s="20"/>
      <c r="G34" s="20"/>
      <c r="H34" s="20"/>
    </row>
    <row r="35" spans="5:8" ht="12.75">
      <c r="E35" s="20"/>
      <c r="F35" s="20"/>
      <c r="G35" s="20"/>
      <c r="H35" s="20"/>
    </row>
    <row r="36" spans="5:8" ht="12.75">
      <c r="E36" s="20"/>
      <c r="F36" s="20"/>
      <c r="G36" s="20"/>
      <c r="H36" s="20"/>
    </row>
    <row r="37" spans="5:8" ht="12.75">
      <c r="E37" s="20" t="s">
        <v>107</v>
      </c>
      <c r="F37" s="20"/>
      <c r="G37" s="139" t="s">
        <v>66</v>
      </c>
      <c r="H37" s="20"/>
    </row>
  </sheetData>
  <sheetProtection/>
  <mergeCells count="6">
    <mergeCell ref="E33:G33"/>
    <mergeCell ref="C30:G30"/>
    <mergeCell ref="B3:G3"/>
    <mergeCell ref="C26:G26"/>
    <mergeCell ref="C24:G24"/>
    <mergeCell ref="C28:G28"/>
  </mergeCells>
  <printOptions horizontalCentered="1"/>
  <pageMargins left="0.57" right="0.5" top="1" bottom="1" header="0.5" footer="0.5"/>
  <pageSetup fitToHeight="1" fitToWidth="1" horizontalDpi="300" verticalDpi="300" orientation="portrait" paperSize="8" r:id="rId1"/>
</worksheet>
</file>

<file path=xl/worksheets/sheet5.xml><?xml version="1.0" encoding="utf-8"?>
<worksheet xmlns="http://schemas.openxmlformats.org/spreadsheetml/2006/main" xmlns:r="http://schemas.openxmlformats.org/officeDocument/2006/relationships">
  <sheetPr>
    <pageSetUpPr fitToPage="1"/>
  </sheetPr>
  <dimension ref="B3:L57"/>
  <sheetViews>
    <sheetView showGridLines="0" zoomScale="90" zoomScaleNormal="90" zoomScaleSheetLayoutView="75" zoomScalePageLayoutView="0" workbookViewId="0" topLeftCell="A1">
      <selection activeCell="B2" sqref="B2"/>
    </sheetView>
  </sheetViews>
  <sheetFormatPr defaultColWidth="9.140625" defaultRowHeight="12.75"/>
  <cols>
    <col min="1" max="1" width="2.28125" style="192" customWidth="1"/>
    <col min="2" max="2" width="3.7109375" style="192" customWidth="1"/>
    <col min="3" max="3" width="9.140625" style="192" customWidth="1"/>
    <col min="4" max="5" width="6.8515625" style="192" customWidth="1"/>
    <col min="6" max="6" width="9.140625" style="192" customWidth="1"/>
    <col min="7" max="7" width="5.140625" style="192" customWidth="1"/>
    <col min="8" max="8" width="4.7109375" style="192" customWidth="1"/>
    <col min="9" max="9" width="5.140625" style="238" customWidth="1"/>
    <col min="10" max="10" width="14.28125" style="192" customWidth="1"/>
    <col min="11" max="11" width="14.00390625" style="192" customWidth="1"/>
    <col min="12" max="12" width="23.57421875" style="192" customWidth="1"/>
    <col min="13" max="16384" width="9.140625" style="192" customWidth="1"/>
  </cols>
  <sheetData>
    <row r="3" spans="2:11" ht="12.75">
      <c r="B3" s="364" t="s">
        <v>138</v>
      </c>
      <c r="C3" s="364"/>
      <c r="D3" s="364"/>
      <c r="E3" s="364"/>
      <c r="F3" s="364"/>
      <c r="G3" s="364"/>
      <c r="H3" s="364"/>
      <c r="I3" s="364"/>
      <c r="J3" s="364"/>
      <c r="K3" s="364"/>
    </row>
    <row r="4" spans="2:11" ht="12.75">
      <c r="B4" s="364" t="s">
        <v>165</v>
      </c>
      <c r="C4" s="364"/>
      <c r="D4" s="364"/>
      <c r="E4" s="364"/>
      <c r="F4" s="364"/>
      <c r="G4" s="364"/>
      <c r="H4" s="364"/>
      <c r="I4" s="364"/>
      <c r="J4" s="364"/>
      <c r="K4" s="364"/>
    </row>
    <row r="5" spans="2:11" ht="5.25" customHeight="1">
      <c r="B5" s="231"/>
      <c r="C5" s="231"/>
      <c r="D5" s="231"/>
      <c r="E5" s="231"/>
      <c r="F5" s="231"/>
      <c r="G5" s="231"/>
      <c r="H5" s="231"/>
      <c r="J5" s="231"/>
      <c r="K5" s="231"/>
    </row>
    <row r="6" spans="2:11" ht="12.75">
      <c r="B6" s="313"/>
      <c r="C6" s="314"/>
      <c r="D6" s="314"/>
      <c r="E6" s="314"/>
      <c r="F6" s="314"/>
      <c r="G6" s="314"/>
      <c r="H6" s="314"/>
      <c r="I6" s="315"/>
      <c r="J6" s="314"/>
      <c r="K6" s="316" t="s">
        <v>0</v>
      </c>
    </row>
    <row r="7" spans="2:11" ht="25.5" customHeight="1">
      <c r="B7" s="195"/>
      <c r="C7" s="196"/>
      <c r="D7" s="196"/>
      <c r="E7" s="196"/>
      <c r="F7" s="196"/>
      <c r="G7" s="196"/>
      <c r="H7" s="196"/>
      <c r="I7" s="239"/>
      <c r="J7" s="362" t="s">
        <v>139</v>
      </c>
      <c r="K7" s="363"/>
    </row>
    <row r="8" spans="2:11" ht="12.75">
      <c r="B8" s="199"/>
      <c r="C8" s="193"/>
      <c r="D8" s="193"/>
      <c r="E8" s="193"/>
      <c r="F8" s="193"/>
      <c r="G8" s="193"/>
      <c r="H8" s="193"/>
      <c r="I8" s="240"/>
      <c r="J8" s="232" t="s">
        <v>118</v>
      </c>
      <c r="K8" s="232" t="s">
        <v>79</v>
      </c>
    </row>
    <row r="9" spans="2:11" ht="12.75">
      <c r="B9" s="261"/>
      <c r="C9" s="262"/>
      <c r="D9" s="262"/>
      <c r="E9" s="262"/>
      <c r="F9" s="262"/>
      <c r="G9" s="262"/>
      <c r="H9" s="262"/>
      <c r="I9" s="263"/>
      <c r="J9" s="264"/>
      <c r="K9" s="264"/>
    </row>
    <row r="10" spans="2:11" ht="12.75">
      <c r="B10" s="265" t="s">
        <v>140</v>
      </c>
      <c r="C10" s="266"/>
      <c r="D10" s="266"/>
      <c r="E10" s="266"/>
      <c r="F10" s="266"/>
      <c r="G10" s="267"/>
      <c r="H10" s="267"/>
      <c r="I10" s="268"/>
      <c r="J10" s="243">
        <v>24875.73</v>
      </c>
      <c r="K10" s="243">
        <v>22894.73</v>
      </c>
    </row>
    <row r="11" spans="2:11" ht="12.75">
      <c r="B11" s="269"/>
      <c r="C11" s="270"/>
      <c r="D11" s="270"/>
      <c r="E11" s="270"/>
      <c r="F11" s="270"/>
      <c r="G11" s="271"/>
      <c r="H11" s="271"/>
      <c r="I11" s="272"/>
      <c r="J11" s="233"/>
      <c r="K11" s="233"/>
    </row>
    <row r="12" spans="2:11" ht="12.75">
      <c r="B12" s="273" t="s">
        <v>106</v>
      </c>
      <c r="C12" s="274"/>
      <c r="D12" s="274"/>
      <c r="E12" s="274"/>
      <c r="F12" s="274"/>
      <c r="G12" s="262"/>
      <c r="H12" s="262"/>
      <c r="I12" s="263" t="s">
        <v>141</v>
      </c>
      <c r="J12" s="244">
        <v>16332.33</v>
      </c>
      <c r="K12" s="244">
        <v>14659.1</v>
      </c>
    </row>
    <row r="13" spans="2:11" ht="12.75">
      <c r="B13" s="242" t="s">
        <v>85</v>
      </c>
      <c r="C13" s="270"/>
      <c r="D13" s="270"/>
      <c r="E13" s="270"/>
      <c r="F13" s="270"/>
      <c r="G13" s="271"/>
      <c r="H13" s="271"/>
      <c r="I13" s="272" t="s">
        <v>142</v>
      </c>
      <c r="J13" s="233">
        <v>217.75</v>
      </c>
      <c r="K13" s="233">
        <v>248.01</v>
      </c>
    </row>
    <row r="14" spans="2:11" ht="12.75">
      <c r="B14" s="265" t="s">
        <v>6</v>
      </c>
      <c r="C14" s="266"/>
      <c r="D14" s="266"/>
      <c r="E14" s="266"/>
      <c r="F14" s="266"/>
      <c r="G14" s="267"/>
      <c r="H14" s="267"/>
      <c r="I14" s="275" t="s">
        <v>143</v>
      </c>
      <c r="J14" s="243">
        <f>+J12+J13</f>
        <v>16550.08</v>
      </c>
      <c r="K14" s="245">
        <f>0+(+K12+K13)</f>
        <v>14907.11</v>
      </c>
    </row>
    <row r="15" spans="2:11" ht="12.75">
      <c r="B15" s="269"/>
      <c r="C15" s="270"/>
      <c r="D15" s="270"/>
      <c r="E15" s="270"/>
      <c r="F15" s="270"/>
      <c r="G15" s="271"/>
      <c r="H15" s="271"/>
      <c r="I15" s="276"/>
      <c r="J15" s="233"/>
      <c r="K15" s="234"/>
    </row>
    <row r="16" spans="2:11" ht="12.75">
      <c r="B16" s="277" t="s">
        <v>80</v>
      </c>
      <c r="C16" s="274"/>
      <c r="D16" s="274"/>
      <c r="E16" s="274"/>
      <c r="F16" s="274"/>
      <c r="G16" s="262"/>
      <c r="H16" s="262"/>
      <c r="I16" s="263"/>
      <c r="J16" s="252"/>
      <c r="K16" s="246"/>
    </row>
    <row r="17" spans="2:11" ht="27" customHeight="1">
      <c r="B17" s="241" t="s">
        <v>8</v>
      </c>
      <c r="C17" s="352" t="s">
        <v>81</v>
      </c>
      <c r="D17" s="352"/>
      <c r="E17" s="352"/>
      <c r="F17" s="352"/>
      <c r="G17" s="352"/>
      <c r="H17" s="353"/>
      <c r="I17" s="272"/>
      <c r="J17" s="233">
        <v>-148.23</v>
      </c>
      <c r="K17" s="233">
        <v>-12.45</v>
      </c>
    </row>
    <row r="18" spans="2:11" ht="12.75">
      <c r="B18" s="241" t="s">
        <v>9</v>
      </c>
      <c r="C18" s="278" t="s">
        <v>82</v>
      </c>
      <c r="D18" s="279"/>
      <c r="E18" s="279"/>
      <c r="F18" s="279"/>
      <c r="G18" s="271"/>
      <c r="H18" s="271"/>
      <c r="I18" s="272"/>
      <c r="J18" s="247">
        <v>5288.17</v>
      </c>
      <c r="K18" s="247">
        <v>4789.65</v>
      </c>
    </row>
    <row r="19" spans="2:11" ht="12.75">
      <c r="B19" s="241" t="s">
        <v>10</v>
      </c>
      <c r="C19" s="279" t="s">
        <v>144</v>
      </c>
      <c r="D19" s="279"/>
      <c r="E19" s="279"/>
      <c r="F19" s="279"/>
      <c r="G19" s="271"/>
      <c r="H19" s="271"/>
      <c r="I19" s="272"/>
      <c r="J19" s="247">
        <v>1254.65</v>
      </c>
      <c r="K19" s="247">
        <v>1165.76</v>
      </c>
    </row>
    <row r="20" spans="2:11" ht="12.75">
      <c r="B20" s="241" t="s">
        <v>11</v>
      </c>
      <c r="C20" s="279" t="s">
        <v>145</v>
      </c>
      <c r="D20" s="279"/>
      <c r="E20" s="279"/>
      <c r="F20" s="279"/>
      <c r="G20" s="271"/>
      <c r="H20" s="271"/>
      <c r="I20" s="272"/>
      <c r="J20" s="233">
        <v>1322.77</v>
      </c>
      <c r="K20" s="233">
        <v>1066.94</v>
      </c>
    </row>
    <row r="21" spans="2:11" ht="12.75">
      <c r="B21" s="241" t="s">
        <v>13</v>
      </c>
      <c r="C21" s="279" t="s">
        <v>14</v>
      </c>
      <c r="D21" s="279"/>
      <c r="E21" s="279"/>
      <c r="F21" s="279"/>
      <c r="G21" s="271"/>
      <c r="H21" s="271"/>
      <c r="I21" s="272"/>
      <c r="J21" s="233">
        <v>580.86</v>
      </c>
      <c r="K21" s="233">
        <v>472.87</v>
      </c>
    </row>
    <row r="22" spans="2:11" ht="12.75">
      <c r="B22" s="241" t="s">
        <v>15</v>
      </c>
      <c r="C22" s="278" t="s">
        <v>16</v>
      </c>
      <c r="D22" s="279"/>
      <c r="E22" s="279"/>
      <c r="F22" s="279"/>
      <c r="G22" s="271"/>
      <c r="H22" s="271"/>
      <c r="I22" s="272"/>
      <c r="J22" s="233">
        <v>3542.68</v>
      </c>
      <c r="K22" s="233">
        <v>3081.06</v>
      </c>
    </row>
    <row r="23" spans="2:11" ht="12.75">
      <c r="B23" s="242" t="s">
        <v>166</v>
      </c>
      <c r="C23" s="270"/>
      <c r="D23" s="270"/>
      <c r="E23" s="270"/>
      <c r="F23" s="270"/>
      <c r="G23" s="271"/>
      <c r="H23" s="271"/>
      <c r="I23" s="272" t="s">
        <v>146</v>
      </c>
      <c r="J23" s="233">
        <f>+SUM(J17:J22)</f>
        <v>11840.900000000001</v>
      </c>
      <c r="K23" s="233">
        <f>+SUM(K17:K22)</f>
        <v>10563.83</v>
      </c>
    </row>
    <row r="24" spans="2:11" ht="27.75" customHeight="1">
      <c r="B24" s="365" t="s">
        <v>86</v>
      </c>
      <c r="C24" s="352"/>
      <c r="D24" s="352"/>
      <c r="E24" s="352"/>
      <c r="F24" s="352"/>
      <c r="G24" s="352"/>
      <c r="H24" s="353"/>
      <c r="I24" s="272" t="s">
        <v>147</v>
      </c>
      <c r="J24" s="233">
        <f>+J14-J23</f>
        <v>4709.18</v>
      </c>
      <c r="K24" s="233">
        <f>+K14-K23</f>
        <v>4343.280000000001</v>
      </c>
    </row>
    <row r="25" spans="2:11" ht="12.75" customHeight="1">
      <c r="B25" s="365" t="s">
        <v>5</v>
      </c>
      <c r="C25" s="366"/>
      <c r="D25" s="366"/>
      <c r="E25" s="366"/>
      <c r="F25" s="366"/>
      <c r="G25" s="366"/>
      <c r="H25" s="367"/>
      <c r="I25" s="276" t="s">
        <v>148</v>
      </c>
      <c r="J25" s="233">
        <v>294.27</v>
      </c>
      <c r="K25" s="233">
        <v>338.18</v>
      </c>
    </row>
    <row r="26" spans="2:11" ht="12.75">
      <c r="B26" s="365" t="s">
        <v>108</v>
      </c>
      <c r="C26" s="366"/>
      <c r="D26" s="366"/>
      <c r="E26" s="366"/>
      <c r="F26" s="366"/>
      <c r="G26" s="366"/>
      <c r="H26" s="367"/>
      <c r="I26" s="276" t="s">
        <v>149</v>
      </c>
      <c r="J26" s="233">
        <f>+J24+J25</f>
        <v>5003.450000000001</v>
      </c>
      <c r="K26" s="233">
        <f>+K24+K25</f>
        <v>4681.460000000001</v>
      </c>
    </row>
    <row r="27" spans="2:11" ht="15" customHeight="1">
      <c r="B27" s="242" t="s">
        <v>17</v>
      </c>
      <c r="C27" s="270"/>
      <c r="D27" s="270"/>
      <c r="E27" s="270"/>
      <c r="F27" s="270"/>
      <c r="G27" s="271"/>
      <c r="H27" s="271"/>
      <c r="I27" s="276" t="s">
        <v>150</v>
      </c>
      <c r="J27" s="233">
        <v>18.69</v>
      </c>
      <c r="K27" s="233">
        <v>6.28</v>
      </c>
    </row>
    <row r="28" spans="2:12" ht="12.75">
      <c r="B28" s="332" t="s">
        <v>167</v>
      </c>
      <c r="C28" s="350"/>
      <c r="D28" s="350"/>
      <c r="E28" s="350"/>
      <c r="F28" s="350"/>
      <c r="G28" s="350"/>
      <c r="H28" s="351"/>
      <c r="I28" s="275" t="s">
        <v>152</v>
      </c>
      <c r="J28" s="243">
        <f>+J26-J27</f>
        <v>4984.760000000001</v>
      </c>
      <c r="K28" s="243">
        <f>+K26-K27</f>
        <v>4675.180000000001</v>
      </c>
      <c r="L28" s="236"/>
    </row>
    <row r="29" spans="2:11" ht="12.75">
      <c r="B29" s="280" t="s">
        <v>7</v>
      </c>
      <c r="C29" s="281"/>
      <c r="D29" s="281"/>
      <c r="E29" s="281"/>
      <c r="F29" s="281"/>
      <c r="G29" s="282"/>
      <c r="H29" s="282"/>
      <c r="I29" s="283"/>
      <c r="J29" s="253"/>
      <c r="K29" s="248"/>
    </row>
    <row r="30" spans="2:11" ht="12.75">
      <c r="B30" s="242" t="s">
        <v>84</v>
      </c>
      <c r="C30" s="270"/>
      <c r="D30" s="270"/>
      <c r="E30" s="270"/>
      <c r="F30" s="270"/>
      <c r="G30" s="271"/>
      <c r="H30" s="271"/>
      <c r="I30" s="276" t="s">
        <v>153</v>
      </c>
      <c r="J30" s="233">
        <v>1625.38</v>
      </c>
      <c r="K30" s="233">
        <v>1497.01</v>
      </c>
    </row>
    <row r="31" spans="2:11" s="216" customFormat="1" ht="44.25" customHeight="1">
      <c r="B31" s="354" t="s">
        <v>168</v>
      </c>
      <c r="C31" s="355"/>
      <c r="D31" s="355"/>
      <c r="E31" s="355"/>
      <c r="F31" s="355"/>
      <c r="G31" s="355"/>
      <c r="H31" s="355"/>
      <c r="I31" s="276" t="s">
        <v>155</v>
      </c>
      <c r="J31" s="233">
        <f>+J28-J30</f>
        <v>3359.380000000001</v>
      </c>
      <c r="K31" s="233">
        <f>+K28-K30</f>
        <v>3178.170000000001</v>
      </c>
    </row>
    <row r="32" spans="2:11" s="216" customFormat="1" ht="12.75">
      <c r="B32" s="354" t="s">
        <v>151</v>
      </c>
      <c r="C32" s="355"/>
      <c r="D32" s="355"/>
      <c r="E32" s="355"/>
      <c r="F32" s="355"/>
      <c r="G32" s="355"/>
      <c r="H32" s="355"/>
      <c r="I32" s="276" t="s">
        <v>156</v>
      </c>
      <c r="J32" s="233">
        <v>6.14</v>
      </c>
      <c r="K32" s="233">
        <v>7.86</v>
      </c>
    </row>
    <row r="33" spans="2:11" s="216" customFormat="1" ht="26.25" customHeight="1">
      <c r="B33" s="354" t="s">
        <v>169</v>
      </c>
      <c r="C33" s="355"/>
      <c r="D33" s="355"/>
      <c r="E33" s="355"/>
      <c r="F33" s="355"/>
      <c r="G33" s="355"/>
      <c r="H33" s="355"/>
      <c r="I33" s="276" t="s">
        <v>158</v>
      </c>
      <c r="J33" s="233">
        <f>+J31+J32</f>
        <v>3365.520000000001</v>
      </c>
      <c r="K33" s="233">
        <f>+K31+K32</f>
        <v>3186.030000000001</v>
      </c>
    </row>
    <row r="34" spans="2:11" s="216" customFormat="1" ht="12.75">
      <c r="B34" s="354" t="s">
        <v>154</v>
      </c>
      <c r="C34" s="355"/>
      <c r="D34" s="355"/>
      <c r="E34" s="355"/>
      <c r="F34" s="355"/>
      <c r="G34" s="355"/>
      <c r="H34" s="355"/>
      <c r="I34" s="276" t="s">
        <v>159</v>
      </c>
      <c r="J34" s="233">
        <v>40.93</v>
      </c>
      <c r="K34" s="233">
        <v>28.27</v>
      </c>
    </row>
    <row r="35" spans="2:12" s="216" customFormat="1" ht="12.75">
      <c r="B35" s="354" t="s">
        <v>174</v>
      </c>
      <c r="C35" s="355"/>
      <c r="D35" s="355"/>
      <c r="E35" s="355"/>
      <c r="F35" s="355"/>
      <c r="G35" s="355"/>
      <c r="H35" s="355"/>
      <c r="I35" s="276" t="s">
        <v>162</v>
      </c>
      <c r="J35" s="233">
        <f>+J33-J34</f>
        <v>3324.590000000001</v>
      </c>
      <c r="K35" s="233">
        <f>+K33-K34</f>
        <v>3157.760000000001</v>
      </c>
      <c r="L35" s="235"/>
    </row>
    <row r="36" spans="2:11" s="216" customFormat="1" ht="12.75">
      <c r="B36" s="354" t="s">
        <v>18</v>
      </c>
      <c r="C36" s="355"/>
      <c r="D36" s="355"/>
      <c r="E36" s="355"/>
      <c r="F36" s="355"/>
      <c r="G36" s="355"/>
      <c r="H36" s="355"/>
      <c r="I36" s="276" t="s">
        <v>170</v>
      </c>
      <c r="J36" s="233">
        <v>377.44</v>
      </c>
      <c r="K36" s="233">
        <v>376.86</v>
      </c>
    </row>
    <row r="37" spans="2:11" s="216" customFormat="1" ht="12.75">
      <c r="B37" s="354" t="s">
        <v>157</v>
      </c>
      <c r="C37" s="355"/>
      <c r="D37" s="355"/>
      <c r="E37" s="355"/>
      <c r="F37" s="355"/>
      <c r="G37" s="355"/>
      <c r="H37" s="355"/>
      <c r="I37" s="272"/>
      <c r="J37" s="233"/>
      <c r="K37" s="234"/>
    </row>
    <row r="38" spans="2:11" ht="27.75" customHeight="1">
      <c r="B38" s="356" t="s">
        <v>20</v>
      </c>
      <c r="C38" s="357"/>
      <c r="D38" s="357"/>
      <c r="E38" s="357"/>
      <c r="F38" s="357"/>
      <c r="G38" s="357"/>
      <c r="H38" s="358"/>
      <c r="I38" s="276" t="s">
        <v>171</v>
      </c>
      <c r="J38" s="327">
        <f>15224.59-1633.87</f>
        <v>13590.720000000001</v>
      </c>
      <c r="K38" s="249">
        <v>11849.81</v>
      </c>
    </row>
    <row r="39" spans="2:11" ht="12.75">
      <c r="B39" s="285" t="s">
        <v>198</v>
      </c>
      <c r="C39" s="286"/>
      <c r="D39" s="286"/>
      <c r="E39" s="286"/>
      <c r="F39" s="286"/>
      <c r="G39" s="271"/>
      <c r="H39" s="271"/>
      <c r="I39" s="276" t="s">
        <v>172</v>
      </c>
      <c r="J39" s="254"/>
      <c r="K39" s="234"/>
    </row>
    <row r="40" spans="2:11" ht="12.75">
      <c r="B40" s="287"/>
      <c r="C40" s="288" t="s">
        <v>160</v>
      </c>
      <c r="D40" s="288"/>
      <c r="E40" s="288"/>
      <c r="F40" s="288"/>
      <c r="G40" s="271"/>
      <c r="H40" s="271"/>
      <c r="I40" s="272"/>
      <c r="J40" s="250">
        <v>8.82</v>
      </c>
      <c r="K40" s="250">
        <v>8.39</v>
      </c>
    </row>
    <row r="41" spans="2:11" ht="12.75">
      <c r="B41" s="287"/>
      <c r="C41" s="286" t="s">
        <v>161</v>
      </c>
      <c r="D41" s="288"/>
      <c r="E41" s="288"/>
      <c r="F41" s="288"/>
      <c r="G41" s="271"/>
      <c r="H41" s="271"/>
      <c r="I41" s="272"/>
      <c r="J41" s="250">
        <v>8.81</v>
      </c>
      <c r="K41" s="250">
        <v>8.35</v>
      </c>
    </row>
    <row r="42" spans="2:11" ht="12.75">
      <c r="B42" s="284" t="s">
        <v>78</v>
      </c>
      <c r="C42" s="270"/>
      <c r="D42" s="270"/>
      <c r="E42" s="270"/>
      <c r="F42" s="270"/>
      <c r="G42" s="271"/>
      <c r="H42" s="271"/>
      <c r="I42" s="276" t="s">
        <v>173</v>
      </c>
      <c r="J42" s="233"/>
      <c r="K42" s="234"/>
    </row>
    <row r="43" spans="2:11" ht="12.75">
      <c r="B43" s="289"/>
      <c r="C43" s="290" t="s">
        <v>163</v>
      </c>
      <c r="D43" s="291"/>
      <c r="E43" s="291"/>
      <c r="F43" s="291"/>
      <c r="G43" s="271"/>
      <c r="H43" s="271"/>
      <c r="I43" s="272"/>
      <c r="J43" s="251">
        <v>3753088129</v>
      </c>
      <c r="K43" s="251">
        <v>3741500893</v>
      </c>
    </row>
    <row r="44" spans="2:11" ht="12.75">
      <c r="B44" s="292"/>
      <c r="C44" s="293" t="s">
        <v>164</v>
      </c>
      <c r="D44" s="294"/>
      <c r="E44" s="294"/>
      <c r="F44" s="294"/>
      <c r="G44" s="267"/>
      <c r="H44" s="267"/>
      <c r="I44" s="268"/>
      <c r="J44" s="243">
        <v>99.44</v>
      </c>
      <c r="K44" s="243">
        <v>99.28</v>
      </c>
    </row>
    <row r="45" spans="2:11" ht="24" customHeight="1">
      <c r="B45" s="359" t="s">
        <v>186</v>
      </c>
      <c r="C45" s="360"/>
      <c r="D45" s="360"/>
      <c r="E45" s="360"/>
      <c r="F45" s="360"/>
      <c r="G45" s="360"/>
      <c r="H45" s="361"/>
      <c r="I45" s="276" t="s">
        <v>192</v>
      </c>
      <c r="J45" s="295" t="s">
        <v>189</v>
      </c>
      <c r="K45" s="246"/>
    </row>
    <row r="46" spans="2:11" ht="12.75">
      <c r="B46" s="296" t="s">
        <v>8</v>
      </c>
      <c r="C46" s="297" t="s">
        <v>187</v>
      </c>
      <c r="D46" s="297"/>
      <c r="E46" s="297"/>
      <c r="F46" s="271"/>
      <c r="G46" s="271"/>
      <c r="H46" s="298"/>
      <c r="I46" s="272"/>
      <c r="J46" s="276" t="s">
        <v>193</v>
      </c>
      <c r="K46" s="234"/>
    </row>
    <row r="47" spans="2:11" ht="12.75">
      <c r="B47" s="296" t="s">
        <v>9</v>
      </c>
      <c r="C47" s="297" t="s">
        <v>188</v>
      </c>
      <c r="D47" s="297"/>
      <c r="E47" s="297"/>
      <c r="F47" s="271"/>
      <c r="G47" s="271"/>
      <c r="H47" s="298"/>
      <c r="I47" s="272"/>
      <c r="J47" s="276" t="s">
        <v>191</v>
      </c>
      <c r="K47" s="260"/>
    </row>
    <row r="48" spans="2:11" ht="3.75" customHeight="1">
      <c r="B48" s="299"/>
      <c r="C48" s="300"/>
      <c r="D48" s="300"/>
      <c r="E48" s="300"/>
      <c r="F48" s="267"/>
      <c r="G48" s="267"/>
      <c r="H48" s="301"/>
      <c r="I48" s="268"/>
      <c r="J48" s="302"/>
      <c r="K48" s="302"/>
    </row>
    <row r="52" ht="12.75">
      <c r="C52" s="237"/>
    </row>
    <row r="53" spans="9:11" ht="12.75">
      <c r="I53" s="346" t="s">
        <v>27</v>
      </c>
      <c r="J53" s="346"/>
      <c r="K53" s="346"/>
    </row>
    <row r="54" spans="9:11" ht="12.75">
      <c r="I54" s="20"/>
      <c r="J54" s="20"/>
      <c r="K54" s="20"/>
    </row>
    <row r="55" spans="5:11" ht="12.75">
      <c r="E55" s="237"/>
      <c r="I55" s="20"/>
      <c r="J55" s="20"/>
      <c r="K55" s="20"/>
    </row>
    <row r="56" spans="5:11" ht="12.75">
      <c r="E56" s="237"/>
      <c r="I56" s="20"/>
      <c r="J56" s="20"/>
      <c r="K56" s="20"/>
    </row>
    <row r="57" spans="9:11" ht="12.75">
      <c r="I57" s="20" t="s">
        <v>107</v>
      </c>
      <c r="J57" s="20"/>
      <c r="K57" s="139" t="s">
        <v>66</v>
      </c>
    </row>
  </sheetData>
  <sheetProtection/>
  <mergeCells count="18">
    <mergeCell ref="B3:K3"/>
    <mergeCell ref="B4:K4"/>
    <mergeCell ref="B35:H35"/>
    <mergeCell ref="B24:H24"/>
    <mergeCell ref="B25:H25"/>
    <mergeCell ref="B26:H26"/>
    <mergeCell ref="I53:K53"/>
    <mergeCell ref="B38:H38"/>
    <mergeCell ref="B45:H45"/>
    <mergeCell ref="J7:K7"/>
    <mergeCell ref="B28:H28"/>
    <mergeCell ref="C17:H17"/>
    <mergeCell ref="B36:H36"/>
    <mergeCell ref="B37:H37"/>
    <mergeCell ref="B31:H31"/>
    <mergeCell ref="B32:H32"/>
    <mergeCell ref="B33:H33"/>
    <mergeCell ref="B34:H34"/>
  </mergeCells>
  <printOptions horizontalCentered="1"/>
  <pageMargins left="0.22" right="0.31" top="1" bottom="0.69" header="0.5" footer="0.5"/>
  <pageSetup fitToHeight="1" fitToWidth="1"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83714</dc:creator>
  <cp:keywords/>
  <dc:description/>
  <cp:lastModifiedBy>sajjad</cp:lastModifiedBy>
  <cp:lastPrinted>2009-05-22T08:36:00Z</cp:lastPrinted>
  <dcterms:created xsi:type="dcterms:W3CDTF">2007-10-13T06:28:20Z</dcterms:created>
  <dcterms:modified xsi:type="dcterms:W3CDTF">2009-05-22T10:19:32Z</dcterms:modified>
  <cp:category/>
  <cp:version/>
  <cp:contentType/>
  <cp:contentStatus/>
</cp:coreProperties>
</file>