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1430" windowHeight="4875" activeTab="0"/>
  </bookViews>
  <sheets>
    <sheet name="SEBI" sheetId="1" r:id="rId1"/>
    <sheet name="SEGMENT" sheetId="2" r:id="rId2"/>
    <sheet name="SEGMENT NOTES" sheetId="3" r:id="rId3"/>
    <sheet name="Listing Agreement (2)" sheetId="4" r:id="rId4"/>
    <sheet name="CFS " sheetId="5" r:id="rId5"/>
  </sheets>
  <definedNames>
    <definedName name="_xlnm.Print_Area" localSheetId="4">'CFS '!$B$3:$K$56</definedName>
    <definedName name="_xlnm.Print_Area" localSheetId="3">'Listing Agreement (2)'!$B$3:$G$41</definedName>
    <definedName name="_xlnm.Print_Area" localSheetId="0">'SEBI'!$B$2:$J$66</definedName>
    <definedName name="_xlnm.Print_Area" localSheetId="1">'SEGMENT'!$B$1:$I$77</definedName>
    <definedName name="_xlnm.Print_Area" localSheetId="2">'SEGMENT NOTES'!$B$6:$O$36</definedName>
  </definedNames>
  <calcPr fullCalcOnLoad="1"/>
</workbook>
</file>

<file path=xl/sharedStrings.xml><?xml version="1.0" encoding="utf-8"?>
<sst xmlns="http://schemas.openxmlformats.org/spreadsheetml/2006/main" count="316" uniqueCount="201">
  <si>
    <t>(Rs. in Crores)</t>
  </si>
  <si>
    <t>Quarter</t>
  </si>
  <si>
    <t>Twelve months</t>
  </si>
  <si>
    <t>ended</t>
  </si>
  <si>
    <t>GROSS  INCOME</t>
  </si>
  <si>
    <t>OTHER INCOME</t>
  </si>
  <si>
    <t>NET INCOME (1+2)</t>
  </si>
  <si>
    <t>Less:</t>
  </si>
  <si>
    <t>a)</t>
  </si>
  <si>
    <t>b)</t>
  </si>
  <si>
    <t>c)</t>
  </si>
  <si>
    <t>d)</t>
  </si>
  <si>
    <t>Employees cost</t>
  </si>
  <si>
    <t>e)</t>
  </si>
  <si>
    <t>Depreciation</t>
  </si>
  <si>
    <t>f)</t>
  </si>
  <si>
    <t>Other expenditure</t>
  </si>
  <si>
    <t>INTEREST (Net)</t>
  </si>
  <si>
    <t>PAID UP EQUITY SHARE CAPITAL</t>
  </si>
  <si>
    <t>(Ordinary shares of Re. 1/- each)</t>
  </si>
  <si>
    <t>RESERVES EXCLUDING REVALUATION RESERVES</t>
  </si>
  <si>
    <t>-</t>
  </si>
  <si>
    <t>Basic (Rs.)</t>
  </si>
  <si>
    <t>Diluted (Rs.)</t>
  </si>
  <si>
    <t>NUMBER OF SHARES</t>
  </si>
  <si>
    <t xml:space="preserve">PERCENTAGE OF SHAREHOLDING </t>
  </si>
  <si>
    <t xml:space="preserve">Registered Office : </t>
  </si>
  <si>
    <t>For and on behalf of the Board</t>
  </si>
  <si>
    <t xml:space="preserve">Virginia House, 37 J.L. Nehru Road, </t>
  </si>
  <si>
    <t>Kolkata 700 071, India</t>
  </si>
  <si>
    <t>Place : Kolkata, India</t>
  </si>
  <si>
    <t>ITC  LIMITED</t>
  </si>
  <si>
    <t>Segment Revenue</t>
  </si>
  <si>
    <t>FMCG</t>
  </si>
  <si>
    <t>- Cigarettes</t>
  </si>
  <si>
    <t xml:space="preserve"> - Others</t>
  </si>
  <si>
    <t>Total FMCG</t>
  </si>
  <si>
    <t xml:space="preserve"> Hotels</t>
  </si>
  <si>
    <t>Agri Business</t>
  </si>
  <si>
    <t>Paperboards, Paper &amp; Packaging</t>
  </si>
  <si>
    <t>Gross sales / Income from operations</t>
  </si>
  <si>
    <t>Segment Results</t>
  </si>
  <si>
    <t xml:space="preserve">                           Total </t>
  </si>
  <si>
    <t>Less :</t>
  </si>
  <si>
    <t>i)</t>
  </si>
  <si>
    <t>Interest (Net)</t>
  </si>
  <si>
    <t>ii)</t>
  </si>
  <si>
    <t>Capital Employed</t>
  </si>
  <si>
    <t>- Cigarettes *</t>
  </si>
  <si>
    <t>Total Segment Capital Employed</t>
  </si>
  <si>
    <t>(1)</t>
  </si>
  <si>
    <t xml:space="preserve">     </t>
  </si>
  <si>
    <t>(2)</t>
  </si>
  <si>
    <t>The business groups comprise the following :</t>
  </si>
  <si>
    <t xml:space="preserve">      </t>
  </si>
  <si>
    <t>:</t>
  </si>
  <si>
    <t>Cigarettes</t>
  </si>
  <si>
    <t>Cigarettes &amp; Smoking Mixtures.</t>
  </si>
  <si>
    <t xml:space="preserve">  </t>
  </si>
  <si>
    <t>Others</t>
  </si>
  <si>
    <t>Hotels</t>
  </si>
  <si>
    <t>Hoteliering.</t>
  </si>
  <si>
    <t>(3)</t>
  </si>
  <si>
    <t>(5)</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</si>
  <si>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</si>
  <si>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ITC Limited</t>
  </si>
  <si>
    <t xml:space="preserve">              Chairman</t>
  </si>
  <si>
    <t>Net sales / Income from operations</t>
  </si>
  <si>
    <t>Other un-allocable income  net of un-allocable expenditure</t>
  </si>
  <si>
    <t>- Cigarettes - Gross</t>
  </si>
  <si>
    <t>Paperboards, Paper &amp; Packaging - Gross</t>
  </si>
  <si>
    <t>Total - Gross</t>
  </si>
  <si>
    <t>Less :  Inter-segment revenue - Gross</t>
  </si>
  <si>
    <t>- Others      - Gross</t>
  </si>
  <si>
    <t xml:space="preserve"> Hotels                     - Gross</t>
  </si>
  <si>
    <t>Agri Business           - Gross</t>
  </si>
  <si>
    <t>Total FMCG      - Gross</t>
  </si>
  <si>
    <t>Purchase of traded goods</t>
  </si>
  <si>
    <t>PUBLIC SHAREHOLDING</t>
  </si>
  <si>
    <t>EXPENDITURE</t>
  </si>
  <si>
    <t>(Increase) / decrease in stock-in-trade and work in progress</t>
  </si>
  <si>
    <t>Consumption of raw materials</t>
  </si>
  <si>
    <t>g)       Total</t>
  </si>
  <si>
    <t>TAX EXPENSE</t>
  </si>
  <si>
    <t>OTHER OPERATING INCOME</t>
  </si>
  <si>
    <t>PROFIT FROM OPERATIONS BEFORE OTHER INCOME AND INTEREST (3-4)</t>
  </si>
  <si>
    <t>Notes :</t>
  </si>
  <si>
    <t>(i)</t>
  </si>
  <si>
    <t xml:space="preserve">        </t>
  </si>
  <si>
    <t>(ii)</t>
  </si>
  <si>
    <t>(iii)</t>
  </si>
  <si>
    <t>(iv)</t>
  </si>
  <si>
    <t>(v)</t>
  </si>
  <si>
    <t>(vi)</t>
  </si>
  <si>
    <t>The above is as per Clause 41 of the Listing Agreement.</t>
  </si>
  <si>
    <t>Gross Income comprises Segment Revenue, Other Operating Income and Other Income.</t>
  </si>
  <si>
    <t>Paperboards, Paper including Specialty Paper &amp; Packaging including Flexibles.</t>
  </si>
  <si>
    <t>Agri commodities such as rice, soya, coffee and leaf tobacco.</t>
  </si>
  <si>
    <t>(4)</t>
  </si>
  <si>
    <t>Profit After Tax</t>
  </si>
  <si>
    <t>(vii)</t>
  </si>
  <si>
    <t>During the quarter, no investor complaint was received. There were no complaints pending at the beginning of the quarter.</t>
  </si>
  <si>
    <t>PROFIT AFTER INTEREST AND BEFORE TAX  (7-8)</t>
  </si>
  <si>
    <t>NET SALES</t>
  </si>
  <si>
    <t>Executive Director</t>
  </si>
  <si>
    <t>PROFIT BEFORE INTEREST (5+6)</t>
  </si>
  <si>
    <t>NET PROFIT AFTER TAX  (9-10)</t>
  </si>
  <si>
    <t>EARNINGS PER SHARE (Rs.)</t>
  </si>
  <si>
    <t xml:space="preserve">Segment-wise Revenue, Results and Capital Employed for the </t>
  </si>
  <si>
    <t>Tax Expense</t>
  </si>
  <si>
    <t>Branded Packaged Foods (Staples, Biscuits, Confectionery, Snack Foods and Ready to Eat Foods), Garments, Educational and other Stationery products, Matches, Agarbattis and Personal Care products.</t>
  </si>
  <si>
    <t>31.03.2009</t>
  </si>
  <si>
    <t>Profit Before Tax</t>
  </si>
  <si>
    <t>Disclosure as required under other clauses of the Listing Agreement</t>
  </si>
  <si>
    <t>Twelve Months</t>
  </si>
  <si>
    <t>NET PROFIT</t>
  </si>
  <si>
    <t>PROFIT BROUGHT FORWARD</t>
  </si>
  <si>
    <t>AVAILABLE FOR APPROPRIATION</t>
  </si>
  <si>
    <t>APPROPRIATION OF PROFIT AND RESERVE</t>
  </si>
  <si>
    <t>Transfer to General Reserve</t>
  </si>
  <si>
    <t>Profit carried forward</t>
  </si>
  <si>
    <t>DIVIDEND INCLUDING DIVIDEND TAX</t>
  </si>
  <si>
    <t>Ended 31.03.2009</t>
  </si>
  <si>
    <t>NOTES</t>
  </si>
  <si>
    <t>Audited Financial Results (Consolidated)</t>
  </si>
  <si>
    <t>Consolidated Financial Results for Twelve Months ended</t>
  </si>
  <si>
    <t>GROSS INCOME</t>
  </si>
  <si>
    <t>[1]</t>
  </si>
  <si>
    <t>[2]</t>
  </si>
  <si>
    <t>[3]</t>
  </si>
  <si>
    <t>Purchase of Traded Goods</t>
  </si>
  <si>
    <t>Employees Cost</t>
  </si>
  <si>
    <t>[4]</t>
  </si>
  <si>
    <t>[5]</t>
  </si>
  <si>
    <t>[6]</t>
  </si>
  <si>
    <t>[7]</t>
  </si>
  <si>
    <t>[8]</t>
  </si>
  <si>
    <t>SHARE OF PROFIT/(LOSS) OF ASSOCIATES</t>
  </si>
  <si>
    <t>[9]</t>
  </si>
  <si>
    <t>[10]</t>
  </si>
  <si>
    <t>MINORITY INTERESTS</t>
  </si>
  <si>
    <t>[11]</t>
  </si>
  <si>
    <t>[12]</t>
  </si>
  <si>
    <t>(Ordinary shares of Re. 1.00 each)</t>
  </si>
  <si>
    <t>[13]</t>
  </si>
  <si>
    <t>[14]</t>
  </si>
  <si>
    <t>- Basic</t>
  </si>
  <si>
    <t>- Diluted</t>
  </si>
  <si>
    <t>[15]</t>
  </si>
  <si>
    <t>- NUMBER OF SHARES</t>
  </si>
  <si>
    <t xml:space="preserve">- PERCENTAGE OF SHAREHOLDING </t>
  </si>
  <si>
    <t>g)    Total</t>
  </si>
  <si>
    <t>PROFIT AFTER INTEREST AND BEFORE TAX (7-8)</t>
  </si>
  <si>
    <t>PROFIT AFTER TAX BEFORE SHARE OF PROFIT/(LOSS) OF ASSOCIATES AND MINORITY INTERESTS (9-10)</t>
  </si>
  <si>
    <t>PROFIT AFTER TAX BEFORE MINORITY INTERESTS (11+12)</t>
  </si>
  <si>
    <t>[16]</t>
  </si>
  <si>
    <t>[17]</t>
  </si>
  <si>
    <t>[18]</t>
  </si>
  <si>
    <t>[19]</t>
  </si>
  <si>
    <t>NET PROFIT (13-14)</t>
  </si>
  <si>
    <t xml:space="preserve">                    - Net</t>
  </si>
  <si>
    <t xml:space="preserve">                   - Net</t>
  </si>
  <si>
    <t xml:space="preserve">                          - Net</t>
  </si>
  <si>
    <t xml:space="preserve">                                - Net</t>
  </si>
  <si>
    <t xml:space="preserve">                                  - Net</t>
  </si>
  <si>
    <t xml:space="preserve">                                                      - Net</t>
  </si>
  <si>
    <t xml:space="preserve">          - Net</t>
  </si>
  <si>
    <t xml:space="preserve">                                       - Net</t>
  </si>
  <si>
    <t>PROMOTERS AND PROMOTER GROUP SHAREHOLDING</t>
  </si>
  <si>
    <t>Pledged / Encumbered</t>
  </si>
  <si>
    <t>Non - encumbered</t>
  </si>
  <si>
    <t>Nil</t>
  </si>
  <si>
    <t>Segment results of 'FMCG : Others' are after considering significant business development, brand building and gestation costs of Branded Packaged Foods and Personal Care Products businesses.</t>
  </si>
  <si>
    <t>N.A.</t>
  </si>
  <si>
    <t>[20]</t>
  </si>
  <si>
    <t>N.A</t>
  </si>
  <si>
    <t xml:space="preserve">* Pertains to Dividend Distribution Tax </t>
  </si>
  <si>
    <t>The launch and rollout costs of the Company's brands 'Fiama Di Wills', 'Vivel Di Wills', 'Vivel' and 'Superia' covering the range of personal care products of soaps, shampoos, conditioners and shower gels, and the continuing significant brand building costs of the Foods business are reflected under 'Other Expenditure' stated above and in Segment Results under 'FMCG-Others'.</t>
  </si>
  <si>
    <t>EARNINGS PER SHARE  (Rs.)</t>
  </si>
  <si>
    <t>Earlier Year's provision no longer required *</t>
  </si>
  <si>
    <t>Audited Financial Results for the Quarter and Twelve Months ended 31st March, 2010</t>
  </si>
  <si>
    <t>31.03.2010</t>
  </si>
  <si>
    <t>The above results were reviewed by the Audit Committee and approved at the meeting of the Board of Directors of the Company held on 21st May, 2010.</t>
  </si>
  <si>
    <t>Figures for the previous periods are re-arranged, wherever necessary, to conform to the figures for the current period. The Company does not have any Exceptional or Extraordinary item to report for the above periods.</t>
  </si>
  <si>
    <t>(viii)</t>
  </si>
  <si>
    <t>Quarter and Twelve Months ended 31st March, 2010</t>
  </si>
  <si>
    <t xml:space="preserve">The Company's Agri Business markets agri commodities in the export and domestic markets; supplies agri raw materials to the Branded Packaged Foods Business and sources leaf tobacco for the Cigarettes Business. The segment results for the quarter and twelve months are after absorbing costs relating to the strategic e-Choupal initiative. </t>
  </si>
  <si>
    <t>Figures for the corresponding previous periods are re-arranged, wherever necessary, to conform to the figures of the current period.</t>
  </si>
  <si>
    <t>Ended 31.03.2010</t>
  </si>
  <si>
    <t xml:space="preserve">The above was approved at the meeting of the Board of Directors of the Company held on 21st May, 2010.  </t>
  </si>
  <si>
    <t>for the Twelve Months ended 31st March, 2010</t>
  </si>
  <si>
    <t>During the quarter, 2,28,51,630  Ordinary Shares of Re. 1/- each were issued and allotted under the Company's Employee Stock Option Schemes. Consequently, the issued and paid-up Share Capital of the Company as on 31st March, 2010 stands increased to Rs. 381,81,76,790/-.</t>
  </si>
  <si>
    <t>Dated : 21st May, 2010</t>
  </si>
  <si>
    <t>Gross Income includes Rs. 2105 Crores and Rs. 8106 Crores for the quarter and year ended 31st March, 2010 being Excise Duties and Taxes on Sales of Services. (Corresponding previous quarter and year ended 31st March, 2009 - Rs. 1920 Crores and Rs. 7532 Crores respectively).</t>
  </si>
  <si>
    <t>The Register of Members of the Company shall remain closed for the purpose of dividend from Friday, 11th June 2010 to Friday, 18th June, 2010, both days inclusive.</t>
  </si>
  <si>
    <t xml:space="preserve">The 99th Annual General Meeting of the Company has been convened for Friday, 23rd July, 2010.  </t>
  </si>
  <si>
    <t>Chairman</t>
  </si>
  <si>
    <t xml:space="preserve"> - Ordinary Dividend</t>
  </si>
  <si>
    <t xml:space="preserve"> - Special Centenary Dividend</t>
  </si>
  <si>
    <t xml:space="preserve">The Board of Directors of the Company has recommended a special Centenary dividend of Rs. 5.50 per Ordinary Share of Re.1/- each and a dividend of Rs. 4.50  per Ordinary Share for the financial year ended 31st March, 2010. The dividend, if declared, will be paid on or after 26th July, 2010 to those members entitled thereto. </t>
  </si>
  <si>
    <t>* Segment Liabilities of FMCG-Cigarettes is before considering Rs. 628.64 Crores (2009 - Rs. 542.86 Crores) in respect of disputed Entry Taxes, the recovery of which has been stayed or where States' Special Leave Petitions are pending before the Supreme Court. These have been included under 'Unallocated Corporate Liabilities'.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</si>
</sst>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
    <numFmt numFmtId="178" formatCode="0.0_);\(0.0\)"/>
    <numFmt numFmtId="179" formatCode="0.0000"/>
    <numFmt numFmtId="180" formatCode="0.000"/>
    <numFmt numFmtId="181" formatCode="0.0000000000000"/>
    <numFmt numFmtId="182" formatCode="0.000_);\(0.000\)"/>
    <numFmt numFmtId="183" formatCode="0.0000_);\(0.0000\)"/>
    <numFmt numFmtId="184" formatCode="0.00000_);\(0.00000\)"/>
    <numFmt numFmtId="185" formatCode="0.000000_);\(0.000000\)"/>
    <numFmt numFmtId="186" formatCode="0.00000000000000000"/>
    <numFmt numFmtId="187" formatCode="0.0000000000000000"/>
    <numFmt numFmtId="188" formatCode="0.000000000000000"/>
    <numFmt numFmtId="189" formatCode="0.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_);[Red]\(0.000\)"/>
    <numFmt numFmtId="199" formatCode="0.0000_);[Red]\(0.0000\)"/>
    <numFmt numFmtId="200" formatCode="0.00000_);[Red]\(0.00000\)"/>
    <numFmt numFmtId="201" formatCode="mmmm\-yy"/>
    <numFmt numFmtId="202" formatCode="0.0000000_);\(0.0000000\)"/>
    <numFmt numFmtId="203" formatCode="#,##0;\(#,##0\)"/>
    <numFmt numFmtId="204" formatCode="#,##0.0;\(#,##0.0\)"/>
    <numFmt numFmtId="205" formatCode="#,##0.00;\(#,##0.00\)"/>
    <numFmt numFmtId="206" formatCode="&quot;Rs.&quot;#,##0_);\(&quot;Rs.&quot;#,##0\)"/>
    <numFmt numFmtId="207" formatCode="&quot;Rs.&quot;#,##0_);[Red]\(&quot;Rs.&quot;#,##0\)"/>
    <numFmt numFmtId="208" formatCode="&quot;Rs.&quot;#,##0.00_);\(&quot;Rs.&quot;#,##0.00\)"/>
    <numFmt numFmtId="209" formatCode="&quot;Rs.&quot;#,##0.00_);[Red]\(&quot;Rs.&quot;#,##0.00\)"/>
    <numFmt numFmtId="210" formatCode="_(&quot;Rs.&quot;* #,##0_);_(&quot;Rs.&quot;* \(#,##0\);_(&quot;Rs.&quot;* &quot;-&quot;_);_(@_)"/>
    <numFmt numFmtId="211" formatCode="_(&quot;Rs.&quot;* #,##0.00_);_(&quot;Rs.&quot;* \(#,##0.00\);_(&quot;Rs.&quot;* &quot;-&quot;??_);_(@_)"/>
    <numFmt numFmtId="212" formatCode="&quot;Yes&quot;;&quot;Yes&quot;;&quot;No&quot;"/>
    <numFmt numFmtId="213" formatCode="&quot;True&quot;;&quot;True&quot;;&quot;False&quot;"/>
    <numFmt numFmtId="214" formatCode="&quot;On&quot;;&quot;On&quot;;&quot;Off&quot;"/>
  </numFmts>
  <fonts count="38">
    <font>
      <sz val="10"/>
      <name val="Arial"/>
      <family val="0"/>
    </font>
    <font>
      <sz val="9"/>
      <name val="Arial"/>
      <family val="2"/>
    </font>
    <font>
      <sz val="9"/>
      <color indexed="8"/>
      <name val="Arial"/>
      <family val="2"/>
    </font>
    <font>
      <b/>
      <sz val="9"/>
      <color indexed="8"/>
      <name val="Arial"/>
      <family val="2"/>
    </font>
    <font>
      <b/>
      <sz val="9"/>
      <name val="Arial"/>
      <family val="2"/>
    </font>
    <font>
      <u val="single"/>
      <sz val="10"/>
      <color indexed="20"/>
      <name val="Arial"/>
      <family val="2"/>
    </font>
    <font>
      <u val="single"/>
      <sz val="10"/>
      <color indexed="12"/>
      <name val="Arial"/>
      <family val="2"/>
    </font>
    <font>
      <b/>
      <sz val="16"/>
      <name val="Arial"/>
      <family val="2"/>
    </font>
    <font>
      <b/>
      <sz val="12"/>
      <name val="Arial"/>
      <family val="2"/>
    </font>
    <font>
      <sz val="10"/>
      <color indexed="12"/>
      <name val="Arial"/>
      <family val="2"/>
    </font>
    <font>
      <b/>
      <sz val="10"/>
      <name val="Arial"/>
      <family val="2"/>
    </font>
    <font>
      <b/>
      <u val="single"/>
      <sz val="10"/>
      <name val="Arial"/>
      <family val="2"/>
    </font>
    <font>
      <b/>
      <sz val="10"/>
      <color indexed="8"/>
      <name val="ARIAL"/>
      <family val="2"/>
    </font>
    <font>
      <sz val="10"/>
      <color indexed="10"/>
      <name val="Arial"/>
      <family val="2"/>
    </font>
    <font>
      <b/>
      <sz val="12"/>
      <color indexed="8"/>
      <name val="Arial"/>
      <family val="2"/>
    </font>
    <font>
      <sz val="12"/>
      <name val="Arial"/>
      <family val="2"/>
    </font>
    <font>
      <i/>
      <sz val="10"/>
      <color indexed="12"/>
      <name val="Arial"/>
      <family val="2"/>
    </font>
    <font>
      <b/>
      <i/>
      <sz val="10"/>
      <color indexed="12"/>
      <name val="Arial"/>
      <family val="2"/>
    </font>
    <font>
      <b/>
      <sz val="12"/>
      <color indexed="12"/>
      <name val="Arial"/>
      <family val="2"/>
    </font>
    <font>
      <i/>
      <sz val="10"/>
      <name val="Arial"/>
      <family val="2"/>
    </font>
    <font>
      <sz val="10"/>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373">
    <xf numFmtId="0" fontId="0" fillId="0" borderId="0" xfId="0" applyAlignment="1">
      <alignment/>
    </xf>
    <xf numFmtId="0" fontId="1" fillId="0" borderId="0" xfId="0" applyFont="1" applyAlignment="1">
      <alignment/>
    </xf>
    <xf numFmtId="0" fontId="1" fillId="0" borderId="0" xfId="0" applyFont="1" applyAlignment="1">
      <alignment/>
    </xf>
    <xf numFmtId="164" fontId="1" fillId="0" borderId="0" xfId="0" applyNumberFormat="1" applyFont="1" applyAlignment="1">
      <alignment horizontal="center"/>
    </xf>
    <xf numFmtId="2" fontId="1" fillId="0" borderId="0" xfId="0" applyNumberFormat="1" applyFont="1" applyFill="1" applyAlignment="1">
      <alignment/>
    </xf>
    <xf numFmtId="165" fontId="2" fillId="0" borderId="0" xfId="0" applyNumberFormat="1" applyFont="1" applyAlignment="1">
      <alignment/>
    </xf>
    <xf numFmtId="165" fontId="4" fillId="0" borderId="0" xfId="0" applyNumberFormat="1" applyFont="1" applyAlignment="1">
      <alignment horizontal="right"/>
    </xf>
    <xf numFmtId="165" fontId="1" fillId="0" borderId="0" xfId="0" applyNumberFormat="1" applyFont="1" applyFill="1" applyBorder="1" applyAlignment="1">
      <alignment horizontal="right"/>
    </xf>
    <xf numFmtId="165" fontId="1" fillId="0" borderId="0" xfId="0" applyNumberFormat="1" applyFont="1" applyBorder="1" applyAlignment="1">
      <alignment/>
    </xf>
    <xf numFmtId="165" fontId="2" fillId="0" borderId="0" xfId="0" applyNumberFormat="1" applyFont="1" applyBorder="1" applyAlignment="1">
      <alignment/>
    </xf>
    <xf numFmtId="0" fontId="1" fillId="0" borderId="0" xfId="0" applyFont="1" applyBorder="1" applyAlignment="1">
      <alignment/>
    </xf>
    <xf numFmtId="2" fontId="3" fillId="0" borderId="0" xfId="0" applyNumberFormat="1" applyFont="1" applyBorder="1" applyAlignment="1">
      <alignment horizontal="center"/>
    </xf>
    <xf numFmtId="165" fontId="0" fillId="0" borderId="0" xfId="0" applyNumberFormat="1" applyFont="1" applyBorder="1" applyAlignment="1">
      <alignment horizontal="right"/>
    </xf>
    <xf numFmtId="2" fontId="1" fillId="0" borderId="0" xfId="0" applyNumberFormat="1" applyFont="1" applyAlignment="1">
      <alignment/>
    </xf>
    <xf numFmtId="165" fontId="3" fillId="0" borderId="0" xfId="0" applyNumberFormat="1" applyFont="1" applyBorder="1" applyAlignment="1">
      <alignment horizontal="right"/>
    </xf>
    <xf numFmtId="165" fontId="1" fillId="0" borderId="0" xfId="0" applyNumberFormat="1" applyFont="1" applyBorder="1" applyAlignment="1">
      <alignment horizontal="right"/>
    </xf>
    <xf numFmtId="164" fontId="1" fillId="0" borderId="0" xfId="0" applyNumberFormat="1" applyFont="1" applyBorder="1" applyAlignment="1">
      <alignment horizontal="right"/>
    </xf>
    <xf numFmtId="167" fontId="1" fillId="0" borderId="0" xfId="0" applyNumberFormat="1" applyFont="1" applyBorder="1" applyAlignment="1">
      <alignment horizontal="right"/>
    </xf>
    <xf numFmtId="167" fontId="0" fillId="0" borderId="0" xfId="0" applyNumberFormat="1" applyFont="1" applyBorder="1" applyAlignment="1">
      <alignment horizontal="righ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165" fontId="8" fillId="0" borderId="10" xfId="0" applyNumberFormat="1" applyFont="1" applyBorder="1" applyAlignment="1">
      <alignment horizontal="right"/>
    </xf>
    <xf numFmtId="165" fontId="8" fillId="0" borderId="12" xfId="0" applyNumberFormat="1" applyFont="1" applyBorder="1" applyAlignment="1">
      <alignment horizontal="right"/>
    </xf>
    <xf numFmtId="0" fontId="0" fillId="0" borderId="13" xfId="0" applyBorder="1" applyAlignment="1">
      <alignment/>
    </xf>
    <xf numFmtId="165" fontId="8" fillId="0" borderId="14" xfId="0" applyNumberFormat="1" applyFont="1" applyBorder="1" applyAlignment="1">
      <alignment horizontal="right"/>
    </xf>
    <xf numFmtId="0" fontId="0" fillId="0" borderId="15" xfId="0" applyBorder="1" applyAlignment="1">
      <alignment/>
    </xf>
    <xf numFmtId="0" fontId="0" fillId="0" borderId="16" xfId="0" applyBorder="1" applyAlignment="1">
      <alignment/>
    </xf>
    <xf numFmtId="177" fontId="8" fillId="0" borderId="13" xfId="0" applyNumberFormat="1" applyFont="1" applyBorder="1" applyAlignment="1">
      <alignment horizontal="left"/>
    </xf>
    <xf numFmtId="0" fontId="8" fillId="0" borderId="17" xfId="0" applyFont="1" applyBorder="1" applyAlignment="1">
      <alignment/>
    </xf>
    <xf numFmtId="0" fontId="0" fillId="0" borderId="0" xfId="0" applyBorder="1" applyAlignment="1" quotePrefix="1">
      <alignment/>
    </xf>
    <xf numFmtId="0" fontId="8" fillId="0" borderId="17" xfId="0" applyFont="1" applyBorder="1" applyAlignment="1">
      <alignment horizontal="left"/>
    </xf>
    <xf numFmtId="165" fontId="8" fillId="0" borderId="18" xfId="0" applyNumberFormat="1" applyFont="1" applyBorder="1" applyAlignment="1">
      <alignment/>
    </xf>
    <xf numFmtId="165" fontId="8" fillId="0" borderId="19" xfId="0" applyNumberFormat="1" applyFont="1" applyBorder="1" applyAlignment="1">
      <alignment/>
    </xf>
    <xf numFmtId="0" fontId="0" fillId="0" borderId="17" xfId="0" applyBorder="1" applyAlignment="1">
      <alignment/>
    </xf>
    <xf numFmtId="0" fontId="8" fillId="0" borderId="0" xfId="0" applyFont="1" applyBorder="1" applyAlignment="1">
      <alignment/>
    </xf>
    <xf numFmtId="165" fontId="8" fillId="0" borderId="14" xfId="0" applyNumberFormat="1" applyFont="1" applyBorder="1" applyAlignment="1">
      <alignment/>
    </xf>
    <xf numFmtId="0" fontId="8" fillId="0" borderId="14" xfId="0" applyFont="1" applyBorder="1" applyAlignment="1">
      <alignment/>
    </xf>
    <xf numFmtId="165" fontId="8" fillId="0" borderId="12" xfId="0" applyNumberFormat="1"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13" xfId="0" applyBorder="1" applyAlignment="1">
      <alignment vertical="top"/>
    </xf>
    <xf numFmtId="0" fontId="0" fillId="0" borderId="0" xfId="0" applyBorder="1" applyAlignment="1">
      <alignment vertical="top"/>
    </xf>
    <xf numFmtId="0" fontId="0" fillId="0" borderId="0" xfId="0" applyFill="1" applyBorder="1" applyAlignment="1">
      <alignment horizontal="center" vertical="top"/>
    </xf>
    <xf numFmtId="0" fontId="0" fillId="0" borderId="0" xfId="0" applyBorder="1" applyAlignment="1">
      <alignment vertical="top" wrapText="1"/>
    </xf>
    <xf numFmtId="165" fontId="8" fillId="0" borderId="0" xfId="0" applyNumberFormat="1" applyFont="1" applyBorder="1" applyAlignment="1">
      <alignment/>
    </xf>
    <xf numFmtId="165" fontId="0" fillId="0" borderId="14" xfId="0" applyNumberFormat="1" applyFont="1" applyBorder="1" applyAlignment="1">
      <alignment/>
    </xf>
    <xf numFmtId="0" fontId="8" fillId="0" borderId="13" xfId="0" applyFont="1" applyBorder="1" applyAlignment="1">
      <alignment/>
    </xf>
    <xf numFmtId="0" fontId="0" fillId="0" borderId="0" xfId="0" applyFont="1" applyBorder="1" applyAlignment="1">
      <alignment/>
    </xf>
    <xf numFmtId="0"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horizontal="center"/>
    </xf>
    <xf numFmtId="2" fontId="9" fillId="0" borderId="0" xfId="0" applyNumberFormat="1" applyFont="1" applyAlignment="1">
      <alignment/>
    </xf>
    <xf numFmtId="2" fontId="0" fillId="0" borderId="0" xfId="0" applyNumberFormat="1" applyFont="1" applyAlignment="1">
      <alignment/>
    </xf>
    <xf numFmtId="165" fontId="9" fillId="0" borderId="0" xfId="0" applyNumberFormat="1" applyFont="1" applyAlignment="1">
      <alignment/>
    </xf>
    <xf numFmtId="198" fontId="1" fillId="0" borderId="0" xfId="0" applyNumberFormat="1" applyFont="1" applyBorder="1" applyAlignment="1">
      <alignment horizontal="right"/>
    </xf>
    <xf numFmtId="0" fontId="0" fillId="0" borderId="0" xfId="0" applyNumberFormat="1" applyFont="1" applyAlignment="1" quotePrefix="1">
      <alignment vertical="top"/>
    </xf>
    <xf numFmtId="0" fontId="0" fillId="0" borderId="0" xfId="0" applyFont="1" applyAlignment="1">
      <alignment/>
    </xf>
    <xf numFmtId="0" fontId="10" fillId="0" borderId="0" xfId="0" applyNumberFormat="1" applyFont="1" applyAlignment="1">
      <alignment/>
    </xf>
    <xf numFmtId="2" fontId="0" fillId="0" borderId="0" xfId="0" applyNumberFormat="1" applyAlignment="1">
      <alignment/>
    </xf>
    <xf numFmtId="0" fontId="11"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20" xfId="0" applyFont="1" applyBorder="1" applyAlignment="1">
      <alignment/>
    </xf>
    <xf numFmtId="165" fontId="10" fillId="0" borderId="10" xfId="0" applyNumberFormat="1" applyFont="1" applyFill="1" applyBorder="1" applyAlignment="1">
      <alignment horizontal="right"/>
    </xf>
    <xf numFmtId="2" fontId="10" fillId="0" borderId="12" xfId="0" applyNumberFormat="1" applyFont="1" applyFill="1" applyBorder="1" applyAlignment="1">
      <alignment horizontal="right"/>
    </xf>
    <xf numFmtId="0" fontId="0" fillId="0" borderId="17" xfId="0" applyFont="1" applyBorder="1" applyAlignment="1">
      <alignment/>
    </xf>
    <xf numFmtId="164" fontId="0" fillId="0" borderId="13" xfId="0" applyNumberFormat="1" applyFont="1" applyBorder="1" applyAlignment="1">
      <alignment horizontal="center"/>
    </xf>
    <xf numFmtId="165" fontId="10" fillId="0" borderId="13" xfId="0" applyNumberFormat="1" applyFont="1" applyFill="1" applyBorder="1" applyAlignment="1">
      <alignment horizontal="right"/>
    </xf>
    <xf numFmtId="2" fontId="10" fillId="0" borderId="14" xfId="0" applyNumberFormat="1" applyFont="1" applyFill="1" applyBorder="1" applyAlignment="1">
      <alignment horizontal="right"/>
    </xf>
    <xf numFmtId="2" fontId="10" fillId="0" borderId="13" xfId="0" applyNumberFormat="1" applyFont="1" applyFill="1" applyBorder="1" applyAlignment="1">
      <alignment horizontal="right"/>
    </xf>
    <xf numFmtId="0" fontId="0" fillId="0" borderId="10"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165" fontId="0" fillId="0" borderId="14" xfId="0" applyNumberFormat="1" applyFont="1" applyFill="1" applyBorder="1" applyAlignment="1">
      <alignment horizontal="right"/>
    </xf>
    <xf numFmtId="0" fontId="0" fillId="0" borderId="14" xfId="0" applyNumberFormat="1" applyFont="1" applyBorder="1" applyAlignment="1">
      <alignment vertical="center"/>
    </xf>
    <xf numFmtId="0" fontId="0" fillId="0" borderId="0" xfId="0" applyNumberFormat="1" applyFont="1" applyBorder="1" applyAlignment="1">
      <alignment vertical="center"/>
    </xf>
    <xf numFmtId="164" fontId="0" fillId="0" borderId="13" xfId="0" applyNumberFormat="1" applyFont="1" applyBorder="1" applyAlignment="1">
      <alignment horizontal="center"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65" fontId="0" fillId="0" borderId="19" xfId="0" applyNumberFormat="1" applyFont="1" applyFill="1" applyBorder="1" applyAlignment="1">
      <alignment horizontal="right"/>
    </xf>
    <xf numFmtId="0" fontId="0" fillId="0" borderId="13" xfId="0" applyNumberFormat="1" applyFont="1" applyFill="1" applyBorder="1" applyAlignment="1">
      <alignment vertical="center"/>
    </xf>
    <xf numFmtId="0" fontId="0" fillId="0" borderId="13" xfId="0" applyNumberFormat="1"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165" fontId="0" fillId="0" borderId="17" xfId="0" applyNumberFormat="1" applyFont="1" applyFill="1" applyBorder="1" applyAlignment="1">
      <alignment horizontal="right"/>
    </xf>
    <xf numFmtId="2" fontId="0" fillId="0" borderId="14" xfId="0" applyNumberFormat="1" applyFont="1" applyBorder="1" applyAlignment="1">
      <alignment vertical="center"/>
    </xf>
    <xf numFmtId="2" fontId="0" fillId="0" borderId="0" xfId="0" applyNumberFormat="1" applyFont="1" applyBorder="1" applyAlignment="1">
      <alignment vertical="center"/>
    </xf>
    <xf numFmtId="2" fontId="0" fillId="0" borderId="17" xfId="0" applyNumberFormat="1" applyFont="1" applyBorder="1" applyAlignment="1">
      <alignment vertical="center"/>
    </xf>
    <xf numFmtId="165" fontId="0" fillId="0" borderId="14" xfId="0" applyNumberFormat="1" applyFont="1" applyFill="1" applyBorder="1" applyAlignment="1">
      <alignment/>
    </xf>
    <xf numFmtId="164" fontId="0" fillId="0" borderId="14" xfId="0" applyNumberFormat="1" applyFont="1" applyFill="1" applyBorder="1" applyAlignment="1">
      <alignment horizontal="right"/>
    </xf>
    <xf numFmtId="0" fontId="0" fillId="0" borderId="15"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165" fontId="0" fillId="0" borderId="0" xfId="0" applyNumberFormat="1" applyFont="1" applyBorder="1" applyAlignment="1">
      <alignment/>
    </xf>
    <xf numFmtId="0" fontId="10" fillId="0" borderId="0" xfId="0" applyFont="1" applyAlignment="1">
      <alignment/>
    </xf>
    <xf numFmtId="0" fontId="10" fillId="0" borderId="0" xfId="0" applyFont="1" applyBorder="1" applyAlignment="1">
      <alignment/>
    </xf>
    <xf numFmtId="0" fontId="0" fillId="0" borderId="0" xfId="0" applyFont="1" applyAlignment="1">
      <alignment vertical="top"/>
    </xf>
    <xf numFmtId="0" fontId="0" fillId="0" borderId="0" xfId="0" applyNumberFormat="1" applyFont="1" applyAlignment="1">
      <alignment/>
    </xf>
    <xf numFmtId="0" fontId="0" fillId="0" borderId="0" xfId="0" applyNumberFormat="1" applyFont="1" applyBorder="1" applyAlignment="1">
      <alignment/>
    </xf>
    <xf numFmtId="2" fontId="0" fillId="0" borderId="13" xfId="0" applyNumberFormat="1" applyFont="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13" xfId="0" applyFont="1" applyBorder="1" applyAlignment="1" quotePrefix="1">
      <alignment horizontal="center" vertical="center"/>
    </xf>
    <xf numFmtId="0" fontId="0" fillId="0" borderId="21" xfId="0" applyBorder="1" applyAlignment="1">
      <alignment/>
    </xf>
    <xf numFmtId="0" fontId="0" fillId="0" borderId="22" xfId="0" applyBorder="1" applyAlignment="1">
      <alignment/>
    </xf>
    <xf numFmtId="0" fontId="0" fillId="0" borderId="0" xfId="0" applyNumberFormat="1" applyFont="1" applyAlignment="1">
      <alignment horizontal="left"/>
    </xf>
    <xf numFmtId="164" fontId="0" fillId="0" borderId="18" xfId="0" applyNumberFormat="1" applyFont="1" applyBorder="1" applyAlignment="1">
      <alignment horizontal="center"/>
    </xf>
    <xf numFmtId="0" fontId="8" fillId="0" borderId="0" xfId="0" applyFont="1" applyBorder="1" applyAlignment="1">
      <alignment horizontal="left"/>
    </xf>
    <xf numFmtId="0" fontId="0" fillId="0" borderId="0" xfId="0" applyFont="1" applyAlignment="1">
      <alignment horizontal="justify" vertical="top"/>
    </xf>
    <xf numFmtId="165" fontId="0" fillId="0" borderId="18" xfId="0" applyNumberFormat="1" applyFont="1" applyFill="1" applyBorder="1" applyAlignment="1">
      <alignment horizontal="right"/>
    </xf>
    <xf numFmtId="0" fontId="0" fillId="0" borderId="10" xfId="0" applyFont="1" applyBorder="1" applyAlignment="1">
      <alignment/>
    </xf>
    <xf numFmtId="0" fontId="0" fillId="0" borderId="10" xfId="0" applyFont="1" applyBorder="1" applyAlignment="1">
      <alignment/>
    </xf>
    <xf numFmtId="0" fontId="1" fillId="0" borderId="11" xfId="0" applyFont="1" applyBorder="1" applyAlignment="1">
      <alignment/>
    </xf>
    <xf numFmtId="0" fontId="0" fillId="0" borderId="13" xfId="0" applyNumberFormat="1" applyFont="1" applyFill="1" applyBorder="1" applyAlignment="1">
      <alignment vertical="top"/>
    </xf>
    <xf numFmtId="164" fontId="0" fillId="0" borderId="15" xfId="0" applyNumberFormat="1" applyFont="1" applyBorder="1" applyAlignment="1">
      <alignment horizontal="center"/>
    </xf>
    <xf numFmtId="165" fontId="0" fillId="0" borderId="12" xfId="0" applyNumberFormat="1" applyFont="1" applyFill="1" applyBorder="1" applyAlignment="1">
      <alignment horizontal="right"/>
    </xf>
    <xf numFmtId="164" fontId="0" fillId="0" borderId="17" xfId="0" applyNumberFormat="1" applyFont="1" applyFill="1" applyBorder="1" applyAlignment="1">
      <alignment horizontal="right"/>
    </xf>
    <xf numFmtId="164" fontId="0" fillId="0" borderId="18" xfId="0" applyNumberFormat="1" applyFont="1" applyFill="1" applyBorder="1" applyAlignment="1">
      <alignment horizontal="center"/>
    </xf>
    <xf numFmtId="43" fontId="0" fillId="0" borderId="14" xfId="42" applyFont="1" applyFill="1" applyBorder="1" applyAlignment="1">
      <alignment horizontal="center"/>
    </xf>
    <xf numFmtId="165" fontId="0" fillId="0" borderId="14" xfId="0" applyNumberFormat="1" applyFont="1" applyFill="1" applyBorder="1" applyAlignment="1">
      <alignment horizontal="right" vertical="center"/>
    </xf>
    <xf numFmtId="0" fontId="15" fillId="0" borderId="13" xfId="0" applyFont="1" applyBorder="1" applyAlignment="1">
      <alignment/>
    </xf>
    <xf numFmtId="2" fontId="17" fillId="0" borderId="18" xfId="0" applyNumberFormat="1" applyFont="1" applyFill="1" applyBorder="1" applyAlignment="1">
      <alignment horizontal="right"/>
    </xf>
    <xf numFmtId="2" fontId="16" fillId="0" borderId="12" xfId="0" applyNumberFormat="1" applyFont="1" applyFill="1" applyBorder="1" applyAlignment="1">
      <alignment horizontal="right"/>
    </xf>
    <xf numFmtId="166" fontId="9" fillId="0" borderId="0" xfId="60" applyNumberFormat="1" applyFont="1" applyAlignment="1">
      <alignment/>
    </xf>
    <xf numFmtId="166" fontId="18" fillId="0" borderId="18" xfId="60" applyNumberFormat="1" applyFont="1" applyBorder="1" applyAlignment="1">
      <alignment horizontal="right"/>
    </xf>
    <xf numFmtId="166" fontId="9" fillId="0" borderId="16" xfId="60" applyNumberFormat="1" applyFont="1" applyBorder="1" applyAlignment="1">
      <alignment/>
    </xf>
    <xf numFmtId="0" fontId="0" fillId="0" borderId="0" xfId="0" applyFont="1" applyAlignment="1">
      <alignment horizontal="justify" vertical="top" wrapText="1"/>
    </xf>
    <xf numFmtId="0" fontId="0" fillId="0" borderId="0"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justify" vertical="top" wrapText="1"/>
    </xf>
    <xf numFmtId="164" fontId="0" fillId="0" borderId="0" xfId="0" applyNumberFormat="1" applyFont="1" applyAlignment="1">
      <alignment horizontal="justify" vertical="top" wrapText="1"/>
    </xf>
    <xf numFmtId="0" fontId="1" fillId="0" borderId="0" xfId="0" applyFont="1" applyAlignment="1">
      <alignment horizontal="justify" vertical="top" wrapText="1"/>
    </xf>
    <xf numFmtId="165" fontId="0" fillId="0" borderId="19" xfId="0" applyNumberFormat="1" applyFont="1" applyBorder="1" applyAlignment="1">
      <alignment/>
    </xf>
    <xf numFmtId="165" fontId="0" fillId="0" borderId="18" xfId="0" applyNumberFormat="1" applyFont="1" applyBorder="1" applyAlignment="1">
      <alignment/>
    </xf>
    <xf numFmtId="165" fontId="0" fillId="0" borderId="14" xfId="0" applyNumberFormat="1" applyFont="1" applyBorder="1" applyAlignment="1">
      <alignment vertical="top"/>
    </xf>
    <xf numFmtId="165" fontId="0" fillId="0" borderId="14" xfId="0" applyNumberFormat="1" applyFont="1" applyBorder="1" applyAlignment="1">
      <alignment horizontal="right"/>
    </xf>
    <xf numFmtId="2" fontId="14" fillId="0" borderId="0" xfId="0" applyNumberFormat="1" applyFont="1" applyBorder="1" applyAlignment="1">
      <alignment horizontal="center" vertical="center"/>
    </xf>
    <xf numFmtId="164" fontId="19" fillId="0" borderId="18" xfId="0" applyNumberFormat="1" applyFont="1" applyFill="1" applyBorder="1" applyAlignment="1">
      <alignment horizontal="center"/>
    </xf>
    <xf numFmtId="165" fontId="8" fillId="0" borderId="13" xfId="0" applyNumberFormat="1" applyFont="1" applyBorder="1" applyAlignment="1">
      <alignment horizontal="right"/>
    </xf>
    <xf numFmtId="166" fontId="9" fillId="0" borderId="11" xfId="60" applyNumberFormat="1" applyFont="1" applyBorder="1" applyAlignment="1">
      <alignment/>
    </xf>
    <xf numFmtId="165" fontId="0" fillId="0" borderId="11" xfId="0" applyNumberFormat="1" applyFont="1" applyBorder="1" applyAlignment="1">
      <alignment/>
    </xf>
    <xf numFmtId="165" fontId="8" fillId="0" borderId="16" xfId="0" applyNumberFormat="1" applyFont="1" applyBorder="1" applyAlignment="1">
      <alignment/>
    </xf>
    <xf numFmtId="0" fontId="8" fillId="0" borderId="21" xfId="0" applyFont="1" applyBorder="1" applyAlignment="1">
      <alignment/>
    </xf>
    <xf numFmtId="0" fontId="0" fillId="0" borderId="23" xfId="0" applyBorder="1" applyAlignment="1">
      <alignment/>
    </xf>
    <xf numFmtId="0" fontId="8" fillId="0" borderId="19" xfId="0" applyFont="1" applyBorder="1" applyAlignment="1">
      <alignment/>
    </xf>
    <xf numFmtId="0" fontId="0" fillId="0" borderId="0" xfId="57">
      <alignment/>
      <protection/>
    </xf>
    <xf numFmtId="0" fontId="0" fillId="0" borderId="16" xfId="57" applyBorder="1">
      <alignment/>
      <protection/>
    </xf>
    <xf numFmtId="0" fontId="10" fillId="0" borderId="16" xfId="57" applyFont="1" applyBorder="1" applyAlignment="1">
      <alignment horizontal="right"/>
      <protection/>
    </xf>
    <xf numFmtId="0" fontId="0" fillId="0" borderId="10" xfId="57" applyBorder="1">
      <alignment/>
      <protection/>
    </xf>
    <xf numFmtId="0" fontId="0" fillId="0" borderId="11" xfId="57" applyBorder="1">
      <alignment/>
      <protection/>
    </xf>
    <xf numFmtId="0" fontId="10" fillId="0" borderId="10" xfId="57" applyFont="1" applyBorder="1" applyAlignment="1">
      <alignment horizontal="right"/>
      <protection/>
    </xf>
    <xf numFmtId="0" fontId="10" fillId="0" borderId="12" xfId="57" applyFont="1" applyBorder="1" applyAlignment="1">
      <alignment horizontal="right"/>
      <protection/>
    </xf>
    <xf numFmtId="0" fontId="0" fillId="0" borderId="15" xfId="57" applyBorder="1">
      <alignment/>
      <protection/>
    </xf>
    <xf numFmtId="0" fontId="10" fillId="0" borderId="15" xfId="57" applyFont="1" applyBorder="1" applyAlignment="1">
      <alignment horizontal="right"/>
      <protection/>
    </xf>
    <xf numFmtId="0" fontId="10" fillId="0" borderId="18" xfId="57" applyFont="1" applyBorder="1" applyAlignment="1">
      <alignment horizontal="right"/>
      <protection/>
    </xf>
    <xf numFmtId="0" fontId="0" fillId="0" borderId="13" xfId="57" applyBorder="1">
      <alignment/>
      <protection/>
    </xf>
    <xf numFmtId="0" fontId="0" fillId="0" borderId="0" xfId="57" applyBorder="1">
      <alignment/>
      <protection/>
    </xf>
    <xf numFmtId="0" fontId="0" fillId="0" borderId="12" xfId="57" applyBorder="1">
      <alignment/>
      <protection/>
    </xf>
    <xf numFmtId="0" fontId="10" fillId="0" borderId="13" xfId="57" applyFont="1" applyBorder="1">
      <alignment/>
      <protection/>
    </xf>
    <xf numFmtId="0" fontId="10" fillId="0" borderId="0" xfId="57" applyFont="1" applyBorder="1">
      <alignment/>
      <protection/>
    </xf>
    <xf numFmtId="165" fontId="10" fillId="0" borderId="14" xfId="57" applyNumberFormat="1" applyFont="1" applyBorder="1">
      <alignment/>
      <protection/>
    </xf>
    <xf numFmtId="165" fontId="0" fillId="0" borderId="14" xfId="57" applyNumberFormat="1" applyBorder="1">
      <alignment/>
      <protection/>
    </xf>
    <xf numFmtId="165" fontId="0" fillId="0" borderId="14" xfId="57" applyNumberFormat="1" applyFill="1" applyBorder="1" applyAlignment="1">
      <alignment horizontal="right"/>
      <protection/>
    </xf>
    <xf numFmtId="165" fontId="0" fillId="0" borderId="0" xfId="57" applyNumberFormat="1">
      <alignment/>
      <protection/>
    </xf>
    <xf numFmtId="165" fontId="10" fillId="0" borderId="0" xfId="57" applyNumberFormat="1" applyFont="1" applyFill="1" applyBorder="1">
      <alignment/>
      <protection/>
    </xf>
    <xf numFmtId="0" fontId="10" fillId="0" borderId="0" xfId="57" applyFont="1">
      <alignment/>
      <protection/>
    </xf>
    <xf numFmtId="0" fontId="0" fillId="0" borderId="0" xfId="57" applyFont="1" applyFill="1" applyBorder="1" applyAlignment="1">
      <alignment vertical="top"/>
      <protection/>
    </xf>
    <xf numFmtId="0" fontId="0" fillId="0" borderId="0" xfId="57" applyAlignment="1">
      <alignment horizontal="justify" vertical="top" wrapText="1"/>
      <protection/>
    </xf>
    <xf numFmtId="0" fontId="0" fillId="0" borderId="0" xfId="57" applyAlignment="1">
      <alignment vertical="top"/>
      <protection/>
    </xf>
    <xf numFmtId="0" fontId="0" fillId="0" borderId="0" xfId="57" applyFont="1" applyAlignment="1">
      <alignment horizontal="justify" vertical="top" wrapText="1"/>
      <protection/>
    </xf>
    <xf numFmtId="2" fontId="0" fillId="0" borderId="24" xfId="0" applyNumberFormat="1" applyFont="1" applyBorder="1" applyAlignment="1">
      <alignment vertical="center"/>
    </xf>
    <xf numFmtId="2" fontId="0" fillId="0" borderId="15" xfId="0" applyNumberFormat="1" applyFont="1" applyBorder="1" applyAlignment="1" quotePrefix="1">
      <alignment horizontal="center" vertical="center"/>
    </xf>
    <xf numFmtId="2" fontId="0" fillId="0" borderId="16" xfId="0" applyNumberFormat="1" applyFont="1" applyBorder="1" applyAlignment="1">
      <alignment vertical="center"/>
    </xf>
    <xf numFmtId="165" fontId="0" fillId="0" borderId="18" xfId="0" applyNumberFormat="1" applyFont="1" applyFill="1" applyBorder="1" applyAlignment="1">
      <alignment/>
    </xf>
    <xf numFmtId="164" fontId="0" fillId="0" borderId="12" xfId="0" applyNumberFormat="1" applyFont="1"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vertical="center"/>
    </xf>
    <xf numFmtId="164" fontId="0" fillId="0" borderId="18" xfId="0" applyNumberFormat="1" applyFont="1" applyBorder="1" applyAlignment="1">
      <alignment horizontal="center" vertical="center"/>
    </xf>
    <xf numFmtId="164" fontId="0" fillId="0" borderId="19" xfId="0" applyNumberFormat="1" applyFont="1" applyBorder="1" applyAlignment="1">
      <alignment horizontal="center" vertical="center"/>
    </xf>
    <xf numFmtId="0" fontId="1" fillId="0" borderId="12" xfId="0" applyFont="1" applyBorder="1" applyAlignment="1">
      <alignment/>
    </xf>
    <xf numFmtId="164" fontId="0" fillId="0" borderId="14" xfId="0" applyNumberFormat="1" applyFont="1" applyFill="1" applyBorder="1" applyAlignment="1">
      <alignment horizontal="center" vertical="center"/>
    </xf>
    <xf numFmtId="0" fontId="0" fillId="0" borderId="0" xfId="57" applyAlignment="1">
      <alignment horizontal="center"/>
      <protection/>
    </xf>
    <xf numFmtId="0" fontId="0" fillId="0" borderId="18" xfId="57" applyFont="1" applyBorder="1" applyAlignment="1">
      <alignment horizontal="center"/>
      <protection/>
    </xf>
    <xf numFmtId="165" fontId="0" fillId="0" borderId="14" xfId="57" applyNumberFormat="1" applyFont="1" applyBorder="1" applyAlignment="1">
      <alignment vertical="top"/>
      <protection/>
    </xf>
    <xf numFmtId="165" fontId="0" fillId="0" borderId="14" xfId="57" applyNumberFormat="1" applyBorder="1" applyAlignment="1">
      <alignment vertical="top"/>
      <protection/>
    </xf>
    <xf numFmtId="0" fontId="0" fillId="0" borderId="0" xfId="57" applyFont="1">
      <alignment/>
      <protection/>
    </xf>
    <xf numFmtId="0" fontId="0" fillId="0" borderId="0" xfId="57" applyAlignment="1">
      <alignment horizontal="center" vertical="center"/>
      <protection/>
    </xf>
    <xf numFmtId="0" fontId="0" fillId="0" borderId="12" xfId="57" applyBorder="1" applyAlignment="1">
      <alignment horizontal="center" vertical="center"/>
      <protection/>
    </xf>
    <xf numFmtId="0" fontId="0" fillId="0" borderId="18" xfId="57" applyBorder="1" applyAlignment="1">
      <alignment horizontal="center" vertical="center"/>
      <protection/>
    </xf>
    <xf numFmtId="0" fontId="0" fillId="0" borderId="13" xfId="57" applyNumberFormat="1" applyFont="1" applyFill="1" applyBorder="1" applyAlignment="1">
      <alignment vertical="top"/>
      <protection/>
    </xf>
    <xf numFmtId="0" fontId="0" fillId="0" borderId="14" xfId="57" applyNumberFormat="1" applyFont="1" applyBorder="1" applyAlignment="1">
      <alignment vertical="top"/>
      <protection/>
    </xf>
    <xf numFmtId="165" fontId="0" fillId="0" borderId="18" xfId="57" applyNumberFormat="1" applyFont="1" applyBorder="1" applyAlignment="1">
      <alignment vertical="top"/>
      <protection/>
    </xf>
    <xf numFmtId="165" fontId="0" fillId="0" borderId="12" xfId="57" applyNumberFormat="1" applyFont="1" applyBorder="1" applyAlignment="1">
      <alignment vertical="top"/>
      <protection/>
    </xf>
    <xf numFmtId="165" fontId="0" fillId="0" borderId="18" xfId="57" applyNumberFormat="1" applyBorder="1" applyAlignment="1">
      <alignment vertical="top"/>
      <protection/>
    </xf>
    <xf numFmtId="165" fontId="0" fillId="0" borderId="12" xfId="57" applyNumberFormat="1" applyBorder="1" applyAlignment="1">
      <alignment vertical="top"/>
      <protection/>
    </xf>
    <xf numFmtId="165" fontId="0" fillId="0" borderId="14" xfId="57" applyNumberFormat="1" applyFont="1" applyFill="1" applyBorder="1" applyAlignment="1" applyProtection="1">
      <alignment vertical="top"/>
      <protection/>
    </xf>
    <xf numFmtId="165" fontId="0" fillId="0" borderId="19" xfId="57" applyNumberFormat="1" applyBorder="1" applyAlignment="1">
      <alignment vertical="top"/>
      <protection/>
    </xf>
    <xf numFmtId="165" fontId="0" fillId="0" borderId="14" xfId="57" applyNumberFormat="1" applyFont="1" applyFill="1" applyBorder="1" applyAlignment="1">
      <alignment vertical="top"/>
      <protection/>
    </xf>
    <xf numFmtId="165" fontId="0" fillId="0" borderId="14" xfId="57" applyNumberFormat="1" applyFont="1" applyBorder="1" applyAlignment="1">
      <alignment horizontal="right" vertical="top"/>
      <protection/>
    </xf>
    <xf numFmtId="164" fontId="0" fillId="0" borderId="14" xfId="57" applyNumberFormat="1" applyFont="1" applyBorder="1" applyAlignment="1">
      <alignment vertical="top"/>
      <protection/>
    </xf>
    <xf numFmtId="165" fontId="20" fillId="0" borderId="12" xfId="57" applyNumberFormat="1" applyFont="1" applyBorder="1" applyAlignment="1">
      <alignment vertical="top"/>
      <protection/>
    </xf>
    <xf numFmtId="165" fontId="20" fillId="0" borderId="19" xfId="57" applyNumberFormat="1" applyFont="1" applyBorder="1" applyAlignment="1">
      <alignment vertical="top"/>
      <protection/>
    </xf>
    <xf numFmtId="165" fontId="20" fillId="0" borderId="14" xfId="57" applyNumberFormat="1" applyFont="1" applyBorder="1" applyAlignment="1">
      <alignment vertical="top"/>
      <protection/>
    </xf>
    <xf numFmtId="0" fontId="8" fillId="0" borderId="18" xfId="0" applyFont="1" applyBorder="1" applyAlignment="1">
      <alignment/>
    </xf>
    <xf numFmtId="0" fontId="15" fillId="0" borderId="16" xfId="0" applyFont="1" applyBorder="1" applyAlignment="1">
      <alignment/>
    </xf>
    <xf numFmtId="0" fontId="15" fillId="0" borderId="24" xfId="0" applyFont="1" applyBorder="1" applyAlignment="1">
      <alignment/>
    </xf>
    <xf numFmtId="0" fontId="0" fillId="0" borderId="13" xfId="0" applyFont="1" applyFill="1" applyBorder="1" applyAlignment="1">
      <alignment horizontal="center" vertical="center"/>
    </xf>
    <xf numFmtId="0" fontId="0" fillId="0" borderId="0" xfId="57" applyFont="1" applyBorder="1">
      <alignment/>
      <protection/>
    </xf>
    <xf numFmtId="0" fontId="0" fillId="0" borderId="10" xfId="57" applyBorder="1" applyAlignment="1">
      <alignment vertical="top"/>
      <protection/>
    </xf>
    <xf numFmtId="0" fontId="0" fillId="0" borderId="11" xfId="57" applyBorder="1" applyAlignment="1">
      <alignment vertical="top"/>
      <protection/>
    </xf>
    <xf numFmtId="0" fontId="0" fillId="0" borderId="12" xfId="57" applyBorder="1" applyAlignment="1">
      <alignment horizontal="center" vertical="top"/>
      <protection/>
    </xf>
    <xf numFmtId="0" fontId="0" fillId="0" borderId="12" xfId="57" applyBorder="1" applyAlignment="1">
      <alignment vertical="top"/>
      <protection/>
    </xf>
    <xf numFmtId="0" fontId="0" fillId="0" borderId="18" xfId="57" applyNumberFormat="1" applyFont="1" applyBorder="1" applyAlignment="1">
      <alignment vertical="top"/>
      <protection/>
    </xf>
    <xf numFmtId="0" fontId="0" fillId="0" borderId="16" xfId="57" applyFont="1" applyBorder="1" applyAlignment="1">
      <alignment vertical="top"/>
      <protection/>
    </xf>
    <xf numFmtId="0" fontId="0" fillId="0" borderId="16" xfId="57" applyBorder="1" applyAlignment="1">
      <alignment vertical="top"/>
      <protection/>
    </xf>
    <xf numFmtId="0" fontId="0" fillId="0" borderId="18" xfId="57" applyBorder="1" applyAlignment="1">
      <alignment horizontal="center" vertical="top"/>
      <protection/>
    </xf>
    <xf numFmtId="0" fontId="0" fillId="0" borderId="13" xfId="57" applyNumberFormat="1" applyFont="1" applyBorder="1" applyAlignment="1">
      <alignment vertical="top"/>
      <protection/>
    </xf>
    <xf numFmtId="0" fontId="0" fillId="0" borderId="0" xfId="57" applyFont="1" applyBorder="1" applyAlignment="1">
      <alignment vertical="top"/>
      <protection/>
    </xf>
    <xf numFmtId="0" fontId="0" fillId="0" borderId="0" xfId="57" applyBorder="1" applyAlignment="1">
      <alignment vertical="top"/>
      <protection/>
    </xf>
    <xf numFmtId="0" fontId="0" fillId="0" borderId="14" xfId="57" applyBorder="1" applyAlignment="1">
      <alignment horizontal="center" vertical="top"/>
      <protection/>
    </xf>
    <xf numFmtId="0" fontId="0" fillId="0" borderId="12" xfId="57" applyNumberFormat="1" applyFont="1" applyBorder="1" applyAlignment="1">
      <alignment vertical="top"/>
      <protection/>
    </xf>
    <xf numFmtId="0" fontId="0" fillId="0" borderId="11" xfId="57" applyFont="1" applyBorder="1" applyAlignment="1">
      <alignment vertical="top"/>
      <protection/>
    </xf>
    <xf numFmtId="0" fontId="0" fillId="0" borderId="18" xfId="57" applyFont="1" applyBorder="1" applyAlignment="1">
      <alignment horizontal="center" vertical="top"/>
      <protection/>
    </xf>
    <xf numFmtId="0" fontId="0" fillId="0" borderId="14" xfId="57" applyFont="1" applyBorder="1" applyAlignment="1">
      <alignment horizontal="center" vertical="top"/>
      <protection/>
    </xf>
    <xf numFmtId="0" fontId="0" fillId="0" borderId="10" xfId="57" applyNumberFormat="1" applyFont="1" applyBorder="1" applyAlignment="1">
      <alignment vertical="top"/>
      <protection/>
    </xf>
    <xf numFmtId="0" fontId="0" fillId="0" borderId="17" xfId="57" applyNumberFormat="1" applyFont="1" applyBorder="1" applyAlignment="1">
      <alignment vertical="top"/>
      <protection/>
    </xf>
    <xf numFmtId="0" fontId="0" fillId="0" borderId="0" xfId="57" applyNumberFormat="1" applyFont="1" applyBorder="1" applyAlignment="1">
      <alignment vertical="top"/>
      <protection/>
    </xf>
    <xf numFmtId="0" fontId="0" fillId="0" borderId="21" xfId="57" applyNumberFormat="1" applyFont="1" applyBorder="1" applyAlignment="1">
      <alignment vertical="top"/>
      <protection/>
    </xf>
    <xf numFmtId="0" fontId="0" fillId="0" borderId="22" xfId="57" applyFont="1" applyBorder="1" applyAlignment="1">
      <alignment vertical="top"/>
      <protection/>
    </xf>
    <xf numFmtId="0" fontId="0" fillId="0" borderId="22" xfId="57" applyBorder="1" applyAlignment="1">
      <alignment vertical="top"/>
      <protection/>
    </xf>
    <xf numFmtId="0" fontId="0" fillId="0" borderId="19" xfId="57" applyBorder="1" applyAlignment="1">
      <alignment horizontal="center" vertical="top"/>
      <protection/>
    </xf>
    <xf numFmtId="0" fontId="0" fillId="0" borderId="14" xfId="57" applyFont="1" applyBorder="1" applyAlignment="1">
      <alignment vertical="top"/>
      <protection/>
    </xf>
    <xf numFmtId="2" fontId="0" fillId="0" borderId="14" xfId="57" applyNumberFormat="1" applyFont="1" applyBorder="1" applyAlignment="1">
      <alignment vertical="top"/>
      <protection/>
    </xf>
    <xf numFmtId="2" fontId="0" fillId="0" borderId="0" xfId="57" applyNumberFormat="1" applyFont="1" applyBorder="1" applyAlignment="1">
      <alignment vertical="top"/>
      <protection/>
    </xf>
    <xf numFmtId="2" fontId="0" fillId="0" borderId="13" xfId="57" applyNumberFormat="1" applyFont="1" applyBorder="1" applyAlignment="1">
      <alignment vertical="top"/>
      <protection/>
    </xf>
    <xf numFmtId="2" fontId="0" fillId="0" borderId="0" xfId="57" applyNumberFormat="1" applyFont="1" applyBorder="1" applyAlignment="1" quotePrefix="1">
      <alignment vertical="top"/>
      <protection/>
    </xf>
    <xf numFmtId="0" fontId="0" fillId="0" borderId="13" xfId="57" applyFont="1" applyBorder="1" applyAlignment="1">
      <alignment vertical="top"/>
      <protection/>
    </xf>
    <xf numFmtId="0" fontId="0" fillId="0" borderId="17" xfId="57" applyFont="1" applyBorder="1" applyAlignment="1" quotePrefix="1">
      <alignment vertical="top"/>
      <protection/>
    </xf>
    <xf numFmtId="0" fontId="0" fillId="0" borderId="0" xfId="57" applyFont="1" applyBorder="1" applyAlignment="1" quotePrefix="1">
      <alignment vertical="top"/>
      <protection/>
    </xf>
    <xf numFmtId="0" fontId="0" fillId="0" borderId="15" xfId="57" applyFont="1" applyBorder="1" applyAlignment="1">
      <alignment vertical="top"/>
      <protection/>
    </xf>
    <xf numFmtId="0" fontId="0" fillId="0" borderId="24" xfId="57" applyFont="1" applyBorder="1" applyAlignment="1" quotePrefix="1">
      <alignment vertical="top"/>
      <protection/>
    </xf>
    <xf numFmtId="0" fontId="0" fillId="0" borderId="16" xfId="57" applyFont="1" applyBorder="1" applyAlignment="1" quotePrefix="1">
      <alignment vertical="top"/>
      <protection/>
    </xf>
    <xf numFmtId="0" fontId="0" fillId="0" borderId="13" xfId="0" applyFont="1" applyFill="1" applyBorder="1" applyAlignment="1">
      <alignment horizontal="center" vertical="top"/>
    </xf>
    <xf numFmtId="0" fontId="0" fillId="0" borderId="0" xfId="0" applyFont="1" applyBorder="1" applyAlignment="1">
      <alignment vertical="top"/>
    </xf>
    <xf numFmtId="0" fontId="0" fillId="0" borderId="17" xfId="57" applyBorder="1" applyAlignment="1">
      <alignment vertical="top"/>
      <protection/>
    </xf>
    <xf numFmtId="0" fontId="0" fillId="0" borderId="15" xfId="0" applyFont="1" applyBorder="1" applyAlignment="1">
      <alignment vertical="top"/>
    </xf>
    <xf numFmtId="0" fontId="0" fillId="0" borderId="16" xfId="0" applyFont="1" applyBorder="1" applyAlignment="1">
      <alignment vertical="top"/>
    </xf>
    <xf numFmtId="0" fontId="0" fillId="0" borderId="24" xfId="57" applyBorder="1" applyAlignment="1">
      <alignment vertical="top"/>
      <protection/>
    </xf>
    <xf numFmtId="0" fontId="0" fillId="0" borderId="18" xfId="57" applyBorder="1" applyAlignment="1">
      <alignment vertical="top"/>
      <protection/>
    </xf>
    <xf numFmtId="10" fontId="1" fillId="0" borderId="0" xfId="60" applyNumberFormat="1" applyFont="1" applyAlignment="1">
      <alignment/>
    </xf>
    <xf numFmtId="0" fontId="0" fillId="0" borderId="20" xfId="57" applyBorder="1">
      <alignment/>
      <protection/>
    </xf>
    <xf numFmtId="165" fontId="10" fillId="0" borderId="17" xfId="57" applyNumberFormat="1" applyFont="1" applyBorder="1">
      <alignment/>
      <protection/>
    </xf>
    <xf numFmtId="165" fontId="0" fillId="0" borderId="17" xfId="57" applyNumberFormat="1" applyBorder="1">
      <alignment/>
      <protection/>
    </xf>
    <xf numFmtId="165" fontId="0" fillId="0" borderId="17" xfId="57" applyNumberFormat="1" applyFill="1" applyBorder="1" applyAlignment="1">
      <alignment horizontal="right"/>
      <protection/>
    </xf>
    <xf numFmtId="165" fontId="0" fillId="0" borderId="14" xfId="57" applyNumberFormat="1" applyFill="1" applyBorder="1">
      <alignment/>
      <protection/>
    </xf>
    <xf numFmtId="165" fontId="10" fillId="0" borderId="17" xfId="57" applyNumberFormat="1" applyFont="1" applyFill="1" applyBorder="1" applyAlignment="1">
      <alignment horizontal="right"/>
      <protection/>
    </xf>
    <xf numFmtId="0" fontId="0" fillId="0" borderId="13" xfId="57" applyFont="1" applyBorder="1">
      <alignment/>
      <protection/>
    </xf>
    <xf numFmtId="0" fontId="0" fillId="0" borderId="21" xfId="57" applyBorder="1">
      <alignment/>
      <protection/>
    </xf>
    <xf numFmtId="0" fontId="0" fillId="0" borderId="22" xfId="57" applyBorder="1">
      <alignment/>
      <protection/>
    </xf>
    <xf numFmtId="0" fontId="0" fillId="0" borderId="22" xfId="57" applyBorder="1" applyAlignment="1">
      <alignment horizontal="center" vertical="center"/>
      <protection/>
    </xf>
    <xf numFmtId="0" fontId="0" fillId="0" borderId="23" xfId="57" applyBorder="1" applyAlignment="1">
      <alignment horizontal="right"/>
      <protection/>
    </xf>
    <xf numFmtId="165" fontId="0" fillId="0" borderId="17" xfId="57" applyNumberFormat="1" applyFont="1" applyFill="1" applyBorder="1" applyAlignment="1">
      <alignment horizontal="right"/>
      <protection/>
    </xf>
    <xf numFmtId="165" fontId="0" fillId="0" borderId="14" xfId="57" applyNumberFormat="1" applyFont="1" applyFill="1" applyBorder="1" applyAlignment="1">
      <alignment horizontal="right"/>
      <protection/>
    </xf>
    <xf numFmtId="0" fontId="13" fillId="0" borderId="0" xfId="57" applyFont="1" applyAlignment="1">
      <alignment horizontal="justify" vertical="top" wrapText="1"/>
      <protection/>
    </xf>
    <xf numFmtId="0" fontId="0" fillId="0" borderId="12" xfId="57" applyFont="1" applyBorder="1" applyAlignment="1">
      <alignment horizontal="right" vertical="top"/>
      <protection/>
    </xf>
    <xf numFmtId="165" fontId="0" fillId="0" borderId="12" xfId="57" applyNumberFormat="1" applyBorder="1" applyAlignment="1">
      <alignment horizontal="right" vertical="top"/>
      <protection/>
    </xf>
    <xf numFmtId="0" fontId="0" fillId="0" borderId="14" xfId="57" applyFont="1" applyBorder="1" applyAlignment="1">
      <alignment horizontal="right" vertical="top"/>
      <protection/>
    </xf>
    <xf numFmtId="165" fontId="0" fillId="0" borderId="14" xfId="57" applyNumberFormat="1" applyBorder="1" applyAlignment="1">
      <alignment horizontal="right" vertical="top"/>
      <protection/>
    </xf>
    <xf numFmtId="0" fontId="0" fillId="0" borderId="14" xfId="57" applyBorder="1" applyAlignment="1">
      <alignment horizontal="right" vertical="top"/>
      <protection/>
    </xf>
    <xf numFmtId="165" fontId="8" fillId="0" borderId="0" xfId="0" applyNumberFormat="1" applyFont="1" applyFill="1" applyAlignment="1">
      <alignment horizontal="right"/>
    </xf>
    <xf numFmtId="165" fontId="8" fillId="0" borderId="12" xfId="0" applyNumberFormat="1" applyFont="1" applyFill="1" applyBorder="1" applyAlignment="1">
      <alignment horizontal="right"/>
    </xf>
    <xf numFmtId="165" fontId="8" fillId="0" borderId="14" xfId="0" applyNumberFormat="1" applyFont="1" applyFill="1" applyBorder="1" applyAlignment="1">
      <alignment horizontal="right"/>
    </xf>
    <xf numFmtId="165" fontId="8" fillId="0" borderId="18" xfId="0" applyNumberFormat="1" applyFont="1" applyFill="1" applyBorder="1" applyAlignment="1">
      <alignment horizontal="right"/>
    </xf>
    <xf numFmtId="165" fontId="10" fillId="0" borderId="19" xfId="0" applyNumberFormat="1" applyFont="1" applyFill="1" applyBorder="1" applyAlignment="1">
      <alignment horizontal="right"/>
    </xf>
    <xf numFmtId="165" fontId="8" fillId="0" borderId="19" xfId="0" applyNumberFormat="1" applyFont="1" applyFill="1" applyBorder="1" applyAlignment="1">
      <alignment/>
    </xf>
    <xf numFmtId="165" fontId="8" fillId="0" borderId="18" xfId="0" applyNumberFormat="1" applyFont="1" applyFill="1" applyBorder="1" applyAlignment="1">
      <alignment/>
    </xf>
    <xf numFmtId="165" fontId="0" fillId="0" borderId="17" xfId="0" applyNumberFormat="1" applyFont="1" applyFill="1" applyBorder="1" applyAlignment="1">
      <alignment/>
    </xf>
    <xf numFmtId="165" fontId="0" fillId="0" borderId="24" xfId="0" applyNumberFormat="1" applyFont="1" applyFill="1" applyBorder="1" applyAlignment="1">
      <alignment/>
    </xf>
    <xf numFmtId="165" fontId="8" fillId="0" borderId="14" xfId="0" applyNumberFormat="1" applyFont="1" applyFill="1" applyBorder="1" applyAlignment="1">
      <alignment/>
    </xf>
    <xf numFmtId="165" fontId="0" fillId="0" borderId="14" xfId="0" applyNumberFormat="1" applyFont="1" applyFill="1" applyBorder="1" applyAlignment="1">
      <alignment vertical="top"/>
    </xf>
    <xf numFmtId="165" fontId="8" fillId="0" borderId="17" xfId="0" applyNumberFormat="1" applyFont="1" applyFill="1" applyBorder="1" applyAlignment="1">
      <alignment/>
    </xf>
    <xf numFmtId="165" fontId="8" fillId="0" borderId="12" xfId="0" applyNumberFormat="1" applyFont="1" applyFill="1" applyBorder="1" applyAlignment="1">
      <alignment/>
    </xf>
    <xf numFmtId="165" fontId="0" fillId="0" borderId="20" xfId="0" applyNumberFormat="1" applyFill="1" applyBorder="1" applyAlignment="1">
      <alignment/>
    </xf>
    <xf numFmtId="165" fontId="0" fillId="0" borderId="24" xfId="0" applyNumberFormat="1" applyFill="1" applyBorder="1" applyAlignment="1">
      <alignment/>
    </xf>
    <xf numFmtId="165" fontId="0" fillId="0" borderId="0" xfId="0" applyNumberFormat="1" applyFill="1" applyAlignment="1">
      <alignment/>
    </xf>
    <xf numFmtId="165" fontId="1" fillId="0" borderId="0" xfId="0" applyNumberFormat="1" applyFont="1" applyFill="1" applyAlignment="1">
      <alignment/>
    </xf>
    <xf numFmtId="2" fontId="14" fillId="0" borderId="0" xfId="0" applyNumberFormat="1" applyFont="1" applyFill="1" applyBorder="1" applyAlignment="1">
      <alignment horizontal="center" vertical="center"/>
    </xf>
    <xf numFmtId="165" fontId="0" fillId="0" borderId="0" xfId="0" applyNumberFormat="1" applyFont="1" applyFill="1" applyAlignment="1">
      <alignment/>
    </xf>
    <xf numFmtId="165" fontId="10" fillId="0" borderId="0" xfId="0" applyNumberFormat="1" applyFont="1" applyFill="1" applyAlignment="1">
      <alignment horizontal="right"/>
    </xf>
    <xf numFmtId="165" fontId="12" fillId="0" borderId="12" xfId="0" applyNumberFormat="1" applyFont="1" applyFill="1" applyBorder="1" applyAlignment="1">
      <alignment horizontal="right"/>
    </xf>
    <xf numFmtId="165" fontId="12" fillId="0" borderId="14" xfId="0" applyNumberFormat="1" applyFont="1" applyFill="1" applyBorder="1" applyAlignment="1">
      <alignment horizontal="right"/>
    </xf>
    <xf numFmtId="165" fontId="12" fillId="0" borderId="18" xfId="0" applyNumberFormat="1" applyFont="1" applyFill="1" applyBorder="1" applyAlignment="1">
      <alignment horizontal="right"/>
    </xf>
    <xf numFmtId="10" fontId="1" fillId="0" borderId="0" xfId="60" applyNumberFormat="1" applyFont="1" applyFill="1" applyAlignment="1">
      <alignment/>
    </xf>
    <xf numFmtId="0" fontId="1" fillId="0" borderId="0" xfId="0" applyFont="1" applyFill="1" applyAlignment="1">
      <alignment/>
    </xf>
    <xf numFmtId="0" fontId="1"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Alignment="1">
      <alignment horizontal="right"/>
    </xf>
    <xf numFmtId="0" fontId="10" fillId="0" borderId="0" xfId="57" applyFont="1" applyBorder="1" applyAlignment="1">
      <alignment horizontal="left" vertical="top" wrapText="1"/>
      <protection/>
    </xf>
    <xf numFmtId="165" fontId="10" fillId="0" borderId="17" xfId="57" applyNumberFormat="1" applyFont="1" applyFill="1" applyBorder="1">
      <alignment/>
      <protection/>
    </xf>
    <xf numFmtId="0" fontId="10" fillId="0" borderId="0" xfId="57" applyFont="1" applyBorder="1" applyAlignment="1" quotePrefix="1">
      <alignment horizontal="left" vertical="top" wrapText="1"/>
      <protection/>
    </xf>
    <xf numFmtId="165" fontId="10" fillId="0" borderId="14" xfId="57" applyNumberFormat="1" applyFont="1" applyFill="1" applyBorder="1" applyAlignment="1">
      <alignment horizontal="right"/>
      <protection/>
    </xf>
    <xf numFmtId="165" fontId="10" fillId="0" borderId="14" xfId="57" applyNumberFormat="1" applyFont="1" applyFill="1" applyBorder="1">
      <alignment/>
      <protection/>
    </xf>
    <xf numFmtId="165" fontId="10" fillId="0" borderId="18" xfId="57" applyNumberFormat="1" applyFont="1" applyFill="1" applyBorder="1">
      <alignment/>
      <protection/>
    </xf>
    <xf numFmtId="2" fontId="0" fillId="0" borderId="0" xfId="57" applyNumberFormat="1">
      <alignment/>
      <protection/>
    </xf>
    <xf numFmtId="0" fontId="0" fillId="0" borderId="0" xfId="0" applyAlignment="1">
      <alignment horizontal="justify" vertical="top" wrapText="1"/>
    </xf>
    <xf numFmtId="0" fontId="0" fillId="0" borderId="0" xfId="0" applyFont="1" applyAlignment="1">
      <alignment horizontal="center"/>
    </xf>
    <xf numFmtId="0" fontId="0" fillId="0" borderId="0" xfId="0" applyNumberFormat="1" applyAlignment="1">
      <alignment horizontal="justify" vertical="top" wrapText="1"/>
    </xf>
    <xf numFmtId="0" fontId="0" fillId="0" borderId="0" xfId="57" applyFont="1" applyAlignment="1">
      <alignment horizontal="left" vertical="top" wrapText="1"/>
      <protection/>
    </xf>
    <xf numFmtId="0" fontId="10" fillId="0" borderId="0" xfId="57" applyFont="1" applyAlignment="1">
      <alignment horizontal="center"/>
      <protection/>
    </xf>
    <xf numFmtId="165" fontId="10" fillId="0" borderId="24" xfId="57" applyNumberFormat="1" applyFont="1" applyFill="1" applyBorder="1" applyAlignment="1" quotePrefix="1">
      <alignment horizontal="left" indent="7"/>
      <protection/>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8" fillId="0" borderId="0" xfId="0" applyFont="1" applyAlignment="1">
      <alignment horizontal="center"/>
    </xf>
    <xf numFmtId="2" fontId="14" fillId="0" borderId="0" xfId="0" applyNumberFormat="1" applyFont="1" applyBorder="1" applyAlignment="1">
      <alignment horizontal="center" vertical="center"/>
    </xf>
    <xf numFmtId="0" fontId="0" fillId="0" borderId="0"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0" fillId="0" borderId="13" xfId="0" applyNumberFormat="1" applyFont="1" applyBorder="1" applyAlignment="1">
      <alignment horizontal="left" vertical="center" wrapText="1"/>
    </xf>
    <xf numFmtId="0" fontId="7" fillId="0" borderId="0" xfId="0" applyFont="1" applyAlignment="1">
      <alignment horizontal="center"/>
    </xf>
    <xf numFmtId="2" fontId="8" fillId="0" borderId="0" xfId="0" applyNumberFormat="1" applyFont="1" applyAlignment="1">
      <alignment horizontal="center"/>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0" xfId="57" applyFont="1" applyAlignment="1">
      <alignment horizontal="justify" vertical="top" wrapText="1"/>
      <protection/>
    </xf>
    <xf numFmtId="0" fontId="0" fillId="0" borderId="0" xfId="57" applyFont="1" applyAlignment="1">
      <alignment horizontal="justify" vertical="top" wrapText="1"/>
      <protection/>
    </xf>
    <xf numFmtId="0" fontId="0" fillId="0" borderId="0" xfId="57" applyAlignment="1">
      <alignment horizontal="justify" vertical="top" wrapText="1"/>
      <protection/>
    </xf>
    <xf numFmtId="0" fontId="10" fillId="0" borderId="13"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10" fillId="0" borderId="13" xfId="57" applyFont="1" applyBorder="1" applyAlignment="1" quotePrefix="1">
      <alignment horizontal="left" vertical="top" wrapText="1"/>
      <protection/>
    </xf>
    <xf numFmtId="0" fontId="10" fillId="0" borderId="15" xfId="57" applyFont="1" applyBorder="1" applyAlignment="1" quotePrefix="1">
      <alignment horizontal="left" vertical="top" wrapText="1"/>
      <protection/>
    </xf>
    <xf numFmtId="0" fontId="10" fillId="0" borderId="16" xfId="57" applyFont="1" applyBorder="1" applyAlignment="1">
      <alignment horizontal="left" vertical="top" wrapText="1"/>
      <protection/>
    </xf>
    <xf numFmtId="0" fontId="10" fillId="0" borderId="24" xfId="57" applyFont="1" applyBorder="1" applyAlignment="1">
      <alignment horizontal="left" vertical="top" wrapText="1"/>
      <protection/>
    </xf>
    <xf numFmtId="0" fontId="0" fillId="0" borderId="13" xfId="57" applyFont="1" applyBorder="1" applyAlignment="1">
      <alignment horizontal="left" vertical="top" wrapText="1"/>
      <protection/>
    </xf>
    <xf numFmtId="0" fontId="0" fillId="0" borderId="0" xfId="57" applyFont="1" applyBorder="1" applyAlignment="1">
      <alignment horizontal="left" vertical="top" wrapText="1"/>
      <protection/>
    </xf>
    <xf numFmtId="0" fontId="0" fillId="0" borderId="17" xfId="57" applyFont="1" applyBorder="1" applyAlignment="1">
      <alignment horizontal="left" vertical="top" wrapText="1"/>
      <protection/>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0" fillId="0" borderId="21" xfId="57" applyBorder="1" applyAlignment="1">
      <alignment horizontal="center" wrapText="1"/>
      <protection/>
    </xf>
    <xf numFmtId="0" fontId="0" fillId="0" borderId="23" xfId="57" applyBorder="1" applyAlignment="1">
      <alignment horizontal="center" wrapText="1"/>
      <protection/>
    </xf>
    <xf numFmtId="0" fontId="0" fillId="0" borderId="13" xfId="57" applyNumberFormat="1" applyFont="1" applyBorder="1" applyAlignment="1">
      <alignment horizontal="justify" vertical="top" wrapText="1"/>
      <protection/>
    </xf>
    <xf numFmtId="0" fontId="0" fillId="0" borderId="0" xfId="57" applyBorder="1" applyAlignment="1">
      <alignment horizontal="justify" vertical="top" wrapText="1"/>
      <protection/>
    </xf>
    <xf numFmtId="0" fontId="0" fillId="0" borderId="0" xfId="57" applyFont="1" applyAlignment="1">
      <alignment horizontal="center"/>
      <protection/>
    </xf>
    <xf numFmtId="0" fontId="0" fillId="0" borderId="13" xfId="57" applyNumberFormat="1" applyFont="1" applyBorder="1" applyAlignment="1">
      <alignment horizontal="left" vertical="top" wrapText="1"/>
      <protection/>
    </xf>
    <xf numFmtId="0" fontId="0" fillId="0" borderId="0" xfId="57" applyNumberFormat="1" applyFont="1" applyBorder="1" applyAlignment="1">
      <alignment horizontal="left" vertical="top" wrapText="1"/>
      <protection/>
    </xf>
    <xf numFmtId="0" fontId="0" fillId="0" borderId="17" xfId="57" applyNumberFormat="1" applyFont="1" applyBorder="1" applyAlignment="1">
      <alignment horizontal="left" vertical="top" wrapText="1"/>
      <protection/>
    </xf>
    <xf numFmtId="0" fontId="0" fillId="0" borderId="0" xfId="0" applyBorder="1" applyAlignment="1">
      <alignment vertical="top"/>
    </xf>
    <xf numFmtId="0" fontId="0" fillId="0" borderId="17" xfId="0" applyBorder="1" applyAlignment="1">
      <alignment vertical="top"/>
    </xf>
    <xf numFmtId="0" fontId="0" fillId="0" borderId="15" xfId="57" applyNumberFormat="1" applyFont="1" applyBorder="1" applyAlignment="1">
      <alignment horizontal="left" vertical="top"/>
      <protection/>
    </xf>
    <xf numFmtId="0" fontId="0" fillId="0" borderId="16" xfId="57" applyNumberFormat="1" applyFont="1" applyBorder="1" applyAlignment="1">
      <alignment horizontal="left" vertical="top"/>
      <protection/>
    </xf>
    <xf numFmtId="0" fontId="0" fillId="0" borderId="24" xfId="57" applyNumberFormat="1" applyFont="1" applyBorder="1" applyAlignment="1">
      <alignment horizontal="lef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ublication 2007 LY"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N67"/>
  <sheetViews>
    <sheetView showGridLines="0" tabSelected="1" zoomScale="85" zoomScaleNormal="85" zoomScalePageLayoutView="0" workbookViewId="0" topLeftCell="A1">
      <selection activeCell="H15" sqref="H15"/>
    </sheetView>
  </sheetViews>
  <sheetFormatPr defaultColWidth="9.140625" defaultRowHeight="12.75"/>
  <cols>
    <col min="1" max="1" width="2.8515625" style="1" customWidth="1"/>
    <col min="2" max="2" width="6.57421875" style="1" customWidth="1"/>
    <col min="3" max="3" width="34.8515625" style="10" customWidth="1"/>
    <col min="4" max="4" width="6.28125" style="1" customWidth="1"/>
    <col min="5" max="5" width="4.421875" style="1" customWidth="1"/>
    <col min="6" max="6" width="6.8515625" style="1" customWidth="1"/>
    <col min="7" max="8" width="13.00390625" style="1" bestFit="1" customWidth="1"/>
    <col min="9" max="9" width="15.00390625" style="315" bestFit="1" customWidth="1"/>
    <col min="10" max="10" width="15.140625" style="315" bestFit="1" customWidth="1"/>
    <col min="11" max="11" width="11.7109375" style="1" customWidth="1"/>
    <col min="12" max="12" width="8.421875" style="1" customWidth="1"/>
    <col min="13" max="13" width="9.8515625" style="1" bestFit="1" customWidth="1"/>
    <col min="14" max="14" width="9.28125" style="1" bestFit="1" customWidth="1"/>
    <col min="15" max="16384" width="9.140625" style="1" customWidth="1"/>
  </cols>
  <sheetData>
    <row r="1" spans="2:12" ht="12">
      <c r="B1" s="2"/>
      <c r="C1" s="8"/>
      <c r="D1" s="2"/>
      <c r="E1" s="2"/>
      <c r="F1" s="3"/>
      <c r="G1" s="4"/>
      <c r="H1" s="4"/>
      <c r="I1" s="4"/>
      <c r="J1" s="307"/>
      <c r="K1" s="5"/>
      <c r="L1" s="5"/>
    </row>
    <row r="2" spans="2:12" ht="15.75">
      <c r="B2" s="334" t="s">
        <v>65</v>
      </c>
      <c r="C2" s="334"/>
      <c r="D2" s="334"/>
      <c r="E2" s="334"/>
      <c r="F2" s="334"/>
      <c r="G2" s="334"/>
      <c r="H2" s="334"/>
      <c r="I2" s="334"/>
      <c r="J2" s="334"/>
      <c r="K2" s="5"/>
      <c r="L2" s="5"/>
    </row>
    <row r="3" spans="2:12" ht="6" customHeight="1">
      <c r="B3" s="2"/>
      <c r="C3" s="8"/>
      <c r="D3" s="2"/>
      <c r="E3" s="2"/>
      <c r="F3" s="3"/>
      <c r="G3" s="4"/>
      <c r="H3" s="4"/>
      <c r="I3" s="4"/>
      <c r="J3" s="307"/>
      <c r="K3" s="5"/>
      <c r="L3" s="5"/>
    </row>
    <row r="4" spans="2:12" ht="16.5" customHeight="1">
      <c r="B4" s="335" t="s">
        <v>180</v>
      </c>
      <c r="C4" s="335"/>
      <c r="D4" s="335"/>
      <c r="E4" s="335"/>
      <c r="F4" s="335"/>
      <c r="G4" s="335"/>
      <c r="H4" s="335"/>
      <c r="I4" s="335"/>
      <c r="J4" s="335"/>
      <c r="K4" s="11"/>
      <c r="L4" s="11"/>
    </row>
    <row r="5" spans="2:12" ht="16.5" customHeight="1">
      <c r="B5" s="158"/>
      <c r="C5" s="158"/>
      <c r="D5" s="158"/>
      <c r="E5" s="158"/>
      <c r="F5" s="158"/>
      <c r="G5" s="158"/>
      <c r="H5" s="158"/>
      <c r="I5" s="308"/>
      <c r="J5" s="308"/>
      <c r="K5" s="11"/>
      <c r="L5" s="11"/>
    </row>
    <row r="6" spans="2:12" ht="12.75">
      <c r="B6" s="77"/>
      <c r="C6" s="77"/>
      <c r="D6" s="77"/>
      <c r="E6" s="51"/>
      <c r="F6" s="52"/>
      <c r="G6" s="76"/>
      <c r="H6" s="76"/>
      <c r="I6" s="309"/>
      <c r="J6" s="310" t="s">
        <v>0</v>
      </c>
      <c r="K6" s="6"/>
      <c r="L6" s="6"/>
    </row>
    <row r="7" spans="2:12" ht="12.75" customHeight="1">
      <c r="B7" s="131"/>
      <c r="C7" s="79"/>
      <c r="D7" s="79"/>
      <c r="E7" s="80"/>
      <c r="F7" s="196"/>
      <c r="G7" s="81" t="s">
        <v>1</v>
      </c>
      <c r="H7" s="82" t="s">
        <v>1</v>
      </c>
      <c r="I7" s="311" t="s">
        <v>2</v>
      </c>
      <c r="J7" s="311" t="s">
        <v>2</v>
      </c>
      <c r="K7" s="14"/>
      <c r="L7" s="14"/>
    </row>
    <row r="8" spans="2:12" ht="12.75">
      <c r="B8" s="78"/>
      <c r="C8" s="49"/>
      <c r="D8" s="49"/>
      <c r="E8" s="83"/>
      <c r="F8" s="197"/>
      <c r="G8" s="85" t="s">
        <v>3</v>
      </c>
      <c r="H8" s="86" t="s">
        <v>3</v>
      </c>
      <c r="I8" s="312" t="s">
        <v>3</v>
      </c>
      <c r="J8" s="312" t="s">
        <v>3</v>
      </c>
      <c r="K8" s="14"/>
      <c r="L8" s="14"/>
    </row>
    <row r="9" spans="2:12" ht="13.5" customHeight="1">
      <c r="B9" s="78"/>
      <c r="C9" s="49"/>
      <c r="D9" s="49"/>
      <c r="E9" s="83"/>
      <c r="F9" s="197"/>
      <c r="G9" s="87" t="s">
        <v>181</v>
      </c>
      <c r="H9" s="86" t="s">
        <v>111</v>
      </c>
      <c r="I9" s="312" t="s">
        <v>181</v>
      </c>
      <c r="J9" s="312" t="s">
        <v>111</v>
      </c>
      <c r="K9" s="14"/>
      <c r="L9" s="14"/>
    </row>
    <row r="10" spans="2:12" ht="13.5" customHeight="1">
      <c r="B10" s="78"/>
      <c r="C10" s="49"/>
      <c r="D10" s="49"/>
      <c r="E10" s="83"/>
      <c r="F10" s="127"/>
      <c r="G10" s="142"/>
      <c r="H10" s="142"/>
      <c r="I10" s="313"/>
      <c r="J10" s="313"/>
      <c r="K10" s="14"/>
      <c r="L10" s="14"/>
    </row>
    <row r="11" spans="2:12" ht="12.75">
      <c r="B11" s="78"/>
      <c r="C11" s="49"/>
      <c r="D11" s="49"/>
      <c r="E11" s="83"/>
      <c r="F11" s="127"/>
      <c r="G11" s="159"/>
      <c r="H11" s="159"/>
      <c r="I11" s="159"/>
      <c r="J11" s="138"/>
      <c r="K11" s="14"/>
      <c r="L11" s="14"/>
    </row>
    <row r="12" spans="2:12" ht="12.75">
      <c r="B12" s="88"/>
      <c r="C12" s="89"/>
      <c r="D12" s="89"/>
      <c r="E12" s="90"/>
      <c r="F12" s="196"/>
      <c r="G12" s="143"/>
      <c r="H12" s="143"/>
      <c r="I12" s="143"/>
      <c r="J12" s="136"/>
      <c r="K12" s="15"/>
      <c r="L12" s="15"/>
    </row>
    <row r="13" spans="2:14" ht="12.75">
      <c r="B13" s="112" t="s">
        <v>4</v>
      </c>
      <c r="C13" s="113"/>
      <c r="D13" s="113"/>
      <c r="E13" s="113"/>
      <c r="F13" s="127"/>
      <c r="G13" s="130">
        <v>7295.74</v>
      </c>
      <c r="H13" s="130">
        <v>5958.55</v>
      </c>
      <c r="I13" s="130">
        <v>26862.98</v>
      </c>
      <c r="J13" s="130">
        <v>23678.46</v>
      </c>
      <c r="K13" s="15"/>
      <c r="L13" s="15"/>
      <c r="M13" s="12"/>
      <c r="N13" s="13"/>
    </row>
    <row r="14" spans="2:14" ht="12.75">
      <c r="B14" s="91"/>
      <c r="C14" s="92"/>
      <c r="D14" s="92"/>
      <c r="E14" s="92"/>
      <c r="F14" s="197"/>
      <c r="G14" s="93"/>
      <c r="H14" s="93"/>
      <c r="I14" s="93"/>
      <c r="J14" s="93"/>
      <c r="K14" s="15"/>
      <c r="L14" s="15"/>
      <c r="M14" s="12"/>
      <c r="N14" s="13"/>
    </row>
    <row r="15" spans="2:14" ht="12.75">
      <c r="B15" s="94" t="s">
        <v>103</v>
      </c>
      <c r="C15" s="95"/>
      <c r="D15" s="92"/>
      <c r="E15" s="92"/>
      <c r="F15" s="198">
        <v>-1</v>
      </c>
      <c r="G15" s="93">
        <v>5053.79</v>
      </c>
      <c r="H15" s="93"/>
      <c r="I15" s="93">
        <v>18153.19</v>
      </c>
      <c r="J15" s="93">
        <v>15611.92</v>
      </c>
      <c r="K15" s="15"/>
      <c r="L15" s="15"/>
      <c r="M15" s="12"/>
      <c r="N15" s="13"/>
    </row>
    <row r="16" spans="2:14" ht="12.75">
      <c r="B16" s="94" t="s">
        <v>84</v>
      </c>
      <c r="C16" s="95"/>
      <c r="D16" s="92"/>
      <c r="E16" s="92"/>
      <c r="F16" s="198">
        <v>-2</v>
      </c>
      <c r="G16" s="93">
        <v>77.82</v>
      </c>
      <c r="H16" s="93">
        <v>35.6</v>
      </c>
      <c r="I16" s="93">
        <v>229.05</v>
      </c>
      <c r="J16" s="93">
        <v>194.62</v>
      </c>
      <c r="K16" s="17"/>
      <c r="L16" s="17"/>
      <c r="M16" s="12"/>
      <c r="N16" s="13"/>
    </row>
    <row r="17" spans="2:14" ht="12.75">
      <c r="B17" s="94" t="s">
        <v>6</v>
      </c>
      <c r="C17" s="95"/>
      <c r="D17" s="92"/>
      <c r="E17" s="92"/>
      <c r="F17" s="199">
        <v>-3</v>
      </c>
      <c r="G17" s="130">
        <v>5131.61</v>
      </c>
      <c r="H17" s="130">
        <v>3985.92</v>
      </c>
      <c r="I17" s="130">
        <v>18382.24</v>
      </c>
      <c r="J17" s="130">
        <v>15806.54</v>
      </c>
      <c r="K17" s="17"/>
      <c r="L17" s="17"/>
      <c r="M17" s="12"/>
      <c r="N17" s="13"/>
    </row>
    <row r="18" spans="2:14" ht="12.75">
      <c r="B18" s="97"/>
      <c r="C18" s="98"/>
      <c r="D18" s="99"/>
      <c r="E18" s="100"/>
      <c r="F18" s="200"/>
      <c r="G18" s="101"/>
      <c r="H18" s="101"/>
      <c r="I18" s="101"/>
      <c r="J18" s="101"/>
      <c r="K18" s="17"/>
      <c r="L18" s="17"/>
      <c r="M18" s="12"/>
      <c r="N18" s="13"/>
    </row>
    <row r="19" spans="2:14" ht="12.75">
      <c r="B19" s="132" t="s">
        <v>79</v>
      </c>
      <c r="C19" s="133"/>
      <c r="D19" s="133"/>
      <c r="E19" s="133"/>
      <c r="F19" s="201"/>
      <c r="G19" s="136"/>
      <c r="H19" s="136"/>
      <c r="I19" s="136"/>
      <c r="J19" s="136"/>
      <c r="K19" s="17"/>
      <c r="L19" s="17"/>
      <c r="M19" s="12"/>
      <c r="N19" s="13"/>
    </row>
    <row r="20" spans="2:14" ht="24" customHeight="1">
      <c r="B20" s="134" t="s">
        <v>8</v>
      </c>
      <c r="C20" s="336" t="s">
        <v>80</v>
      </c>
      <c r="D20" s="336"/>
      <c r="E20" s="337"/>
      <c r="F20" s="198"/>
      <c r="G20" s="93">
        <v>202.83</v>
      </c>
      <c r="H20" s="93">
        <v>74.36</v>
      </c>
      <c r="I20" s="93">
        <v>175.24</v>
      </c>
      <c r="J20" s="93">
        <v>-136.35</v>
      </c>
      <c r="K20" s="56"/>
      <c r="L20" s="17"/>
      <c r="M20" s="12"/>
      <c r="N20" s="13"/>
    </row>
    <row r="21" spans="2:14" ht="12.75">
      <c r="B21" s="102" t="s">
        <v>9</v>
      </c>
      <c r="C21" s="95" t="s">
        <v>81</v>
      </c>
      <c r="D21" s="92"/>
      <c r="E21" s="92"/>
      <c r="F21" s="198"/>
      <c r="G21" s="93">
        <v>1562.36</v>
      </c>
      <c r="H21" s="93">
        <v>1163.87</v>
      </c>
      <c r="I21" s="93">
        <v>5797.96</v>
      </c>
      <c r="J21" s="93">
        <v>4896.22</v>
      </c>
      <c r="K21" s="17"/>
      <c r="L21" s="17"/>
      <c r="M21" s="12"/>
      <c r="N21" s="13"/>
    </row>
    <row r="22" spans="2:14" ht="12.75">
      <c r="B22" s="102" t="s">
        <v>10</v>
      </c>
      <c r="C22" s="95" t="s">
        <v>77</v>
      </c>
      <c r="D22" s="92"/>
      <c r="E22" s="92"/>
      <c r="F22" s="198"/>
      <c r="G22" s="93">
        <v>413.29</v>
      </c>
      <c r="H22" s="93">
        <v>236</v>
      </c>
      <c r="I22" s="93">
        <v>998.2</v>
      </c>
      <c r="J22" s="93">
        <v>1198</v>
      </c>
      <c r="K22" s="17"/>
      <c r="L22" s="17"/>
      <c r="M22" s="12"/>
      <c r="N22" s="13"/>
    </row>
    <row r="23" spans="2:14" ht="12.75">
      <c r="B23" s="102" t="s">
        <v>11</v>
      </c>
      <c r="C23" s="95" t="s">
        <v>12</v>
      </c>
      <c r="D23" s="92"/>
      <c r="E23" s="92"/>
      <c r="F23" s="198"/>
      <c r="G23" s="93">
        <v>255.84</v>
      </c>
      <c r="H23" s="93">
        <v>222.15</v>
      </c>
      <c r="I23" s="93">
        <v>1002.77</v>
      </c>
      <c r="J23" s="93">
        <v>890.88</v>
      </c>
      <c r="K23" s="17"/>
      <c r="L23" s="17"/>
      <c r="M23" s="12"/>
      <c r="N23" s="13"/>
    </row>
    <row r="24" spans="2:14" ht="12.75">
      <c r="B24" s="102" t="s">
        <v>13</v>
      </c>
      <c r="C24" s="95" t="s">
        <v>14</v>
      </c>
      <c r="D24" s="92"/>
      <c r="E24" s="92"/>
      <c r="F24" s="198"/>
      <c r="G24" s="93">
        <v>153.86</v>
      </c>
      <c r="H24" s="93">
        <v>145.11</v>
      </c>
      <c r="I24" s="93">
        <v>608.71</v>
      </c>
      <c r="J24" s="93">
        <v>549.41</v>
      </c>
      <c r="K24" s="17"/>
      <c r="L24" s="17"/>
      <c r="M24" s="12"/>
      <c r="N24" s="13"/>
    </row>
    <row r="25" spans="2:14" ht="12.75">
      <c r="B25" s="102" t="s">
        <v>15</v>
      </c>
      <c r="C25" s="95" t="s">
        <v>16</v>
      </c>
      <c r="D25" s="92"/>
      <c r="E25" s="92"/>
      <c r="F25" s="198"/>
      <c r="G25" s="93">
        <v>1079.33</v>
      </c>
      <c r="H25" s="93">
        <v>991.23</v>
      </c>
      <c r="I25" s="93">
        <v>4105.02</v>
      </c>
      <c r="J25" s="93">
        <v>3904.63</v>
      </c>
      <c r="K25" s="18"/>
      <c r="L25" s="18"/>
      <c r="M25" s="12"/>
      <c r="N25" s="13"/>
    </row>
    <row r="26" spans="2:14" ht="12.75">
      <c r="B26" s="94" t="s">
        <v>82</v>
      </c>
      <c r="C26" s="95"/>
      <c r="D26" s="92"/>
      <c r="E26" s="92"/>
      <c r="F26" s="198">
        <v>-4</v>
      </c>
      <c r="G26" s="93">
        <v>3667.51</v>
      </c>
      <c r="H26" s="93">
        <v>2832.72</v>
      </c>
      <c r="I26" s="93">
        <v>12687.9</v>
      </c>
      <c r="J26" s="93">
        <v>11302.79</v>
      </c>
      <c r="K26" s="18"/>
      <c r="L26" s="18"/>
      <c r="M26" s="12"/>
      <c r="N26" s="13"/>
    </row>
    <row r="27" spans="2:14" ht="25.5" customHeight="1">
      <c r="B27" s="338" t="s">
        <v>85</v>
      </c>
      <c r="C27" s="336"/>
      <c r="D27" s="336"/>
      <c r="E27" s="337"/>
      <c r="F27" s="198">
        <v>-5</v>
      </c>
      <c r="G27" s="140">
        <v>1464.1</v>
      </c>
      <c r="H27" s="140">
        <v>1153.2</v>
      </c>
      <c r="I27" s="140">
        <v>5694.34</v>
      </c>
      <c r="J27" s="140">
        <v>4503.75</v>
      </c>
      <c r="K27" s="18"/>
      <c r="L27" s="18"/>
      <c r="M27" s="12"/>
      <c r="N27" s="13"/>
    </row>
    <row r="28" spans="2:14" ht="12.75">
      <c r="B28" s="103" t="s">
        <v>5</v>
      </c>
      <c r="C28" s="95"/>
      <c r="D28" s="92"/>
      <c r="E28" s="92"/>
      <c r="F28" s="198">
        <v>-6</v>
      </c>
      <c r="G28" s="93">
        <v>59.2</v>
      </c>
      <c r="H28" s="93">
        <v>52.25</v>
      </c>
      <c r="I28" s="93">
        <v>374.33</v>
      </c>
      <c r="J28" s="93">
        <v>340.31</v>
      </c>
      <c r="K28" s="18"/>
      <c r="L28" s="18"/>
      <c r="M28" s="12"/>
      <c r="N28" s="13"/>
    </row>
    <row r="29" spans="2:14" ht="12.75">
      <c r="B29" s="102" t="s">
        <v>105</v>
      </c>
      <c r="C29" s="148"/>
      <c r="D29" s="150"/>
      <c r="E29" s="150"/>
      <c r="F29" s="202">
        <v>-7</v>
      </c>
      <c r="G29" s="93">
        <v>1523.3</v>
      </c>
      <c r="H29" s="93">
        <v>1205.45</v>
      </c>
      <c r="I29" s="93">
        <v>6068.67</v>
      </c>
      <c r="J29" s="93">
        <v>4844.06</v>
      </c>
      <c r="K29" s="18"/>
      <c r="L29" s="18"/>
      <c r="M29" s="12"/>
      <c r="N29" s="13"/>
    </row>
    <row r="30" spans="2:14" ht="12.75">
      <c r="B30" s="149" t="s">
        <v>17</v>
      </c>
      <c r="C30" s="148"/>
      <c r="D30" s="150"/>
      <c r="E30" s="150"/>
      <c r="F30" s="202">
        <v>-8</v>
      </c>
      <c r="G30" s="93">
        <v>18.51</v>
      </c>
      <c r="H30" s="93">
        <v>13.68</v>
      </c>
      <c r="I30" s="93">
        <v>53.36</v>
      </c>
      <c r="J30" s="93">
        <v>18.32</v>
      </c>
      <c r="K30" s="18"/>
      <c r="L30" s="18"/>
      <c r="M30" s="12"/>
      <c r="N30" s="13"/>
    </row>
    <row r="31" spans="2:14" ht="12.75">
      <c r="B31" s="102" t="s">
        <v>102</v>
      </c>
      <c r="C31" s="148"/>
      <c r="D31" s="150"/>
      <c r="E31" s="150"/>
      <c r="F31" s="202">
        <v>-9</v>
      </c>
      <c r="G31" s="93">
        <v>1504.79</v>
      </c>
      <c r="H31" s="93">
        <v>1191.77</v>
      </c>
      <c r="I31" s="93">
        <v>6015.31</v>
      </c>
      <c r="J31" s="93">
        <v>4825.74</v>
      </c>
      <c r="K31" s="17"/>
      <c r="L31" s="17"/>
      <c r="M31" s="12"/>
      <c r="N31" s="13"/>
    </row>
    <row r="32" spans="2:14" ht="12.75">
      <c r="B32" s="94" t="s">
        <v>83</v>
      </c>
      <c r="C32" s="95"/>
      <c r="D32" s="92"/>
      <c r="E32" s="92"/>
      <c r="F32" s="198">
        <v>-10</v>
      </c>
      <c r="G32" s="93">
        <v>476.57</v>
      </c>
      <c r="H32" s="93">
        <v>382.78</v>
      </c>
      <c r="I32" s="93">
        <v>1954.31</v>
      </c>
      <c r="J32" s="93">
        <v>1562.15</v>
      </c>
      <c r="K32" s="7"/>
      <c r="L32" s="7"/>
      <c r="M32" s="12"/>
      <c r="N32" s="13"/>
    </row>
    <row r="33" spans="2:12" ht="12.75">
      <c r="B33" s="94" t="s">
        <v>106</v>
      </c>
      <c r="C33" s="95"/>
      <c r="D33" s="92"/>
      <c r="E33" s="92"/>
      <c r="F33" s="198">
        <v>-11</v>
      </c>
      <c r="G33" s="93">
        <v>1028.22</v>
      </c>
      <c r="H33" s="93">
        <v>808.9900000000009</v>
      </c>
      <c r="I33" s="93">
        <v>4061</v>
      </c>
      <c r="J33" s="93">
        <v>3263.59</v>
      </c>
      <c r="K33" s="17"/>
      <c r="L33" s="17"/>
    </row>
    <row r="34" spans="2:12" ht="12.75">
      <c r="B34" s="94" t="s">
        <v>18</v>
      </c>
      <c r="C34" s="95"/>
      <c r="D34" s="92"/>
      <c r="E34" s="105"/>
      <c r="F34" s="198">
        <v>-12</v>
      </c>
      <c r="G34" s="93">
        <v>381.82</v>
      </c>
      <c r="H34" s="106">
        <v>377.44</v>
      </c>
      <c r="I34" s="106">
        <v>381.82</v>
      </c>
      <c r="J34" s="106">
        <v>377.44</v>
      </c>
      <c r="K34" s="15"/>
      <c r="L34" s="15"/>
    </row>
    <row r="35" spans="2:12" ht="12.75">
      <c r="B35" s="104" t="s">
        <v>19</v>
      </c>
      <c r="C35" s="92"/>
      <c r="D35" s="92"/>
      <c r="E35" s="105"/>
      <c r="F35" s="198"/>
      <c r="G35" s="139"/>
      <c r="H35" s="139"/>
      <c r="I35" s="139"/>
      <c r="J35" s="139"/>
      <c r="K35" s="15"/>
      <c r="L35" s="15"/>
    </row>
    <row r="36" spans="2:12" ht="12.75">
      <c r="B36" s="104" t="s">
        <v>20</v>
      </c>
      <c r="C36" s="92"/>
      <c r="D36" s="92"/>
      <c r="E36" s="105"/>
      <c r="F36" s="198">
        <v>-13</v>
      </c>
      <c r="G36" s="110"/>
      <c r="H36" s="110"/>
      <c r="I36" s="110">
        <f>13682.56-54.39</f>
        <v>13628.17</v>
      </c>
      <c r="J36" s="110">
        <v>13302.55</v>
      </c>
      <c r="K36" s="15"/>
      <c r="L36" s="15"/>
    </row>
    <row r="37" spans="2:12" ht="12.75">
      <c r="B37" s="107" t="s">
        <v>107</v>
      </c>
      <c r="C37" s="108"/>
      <c r="D37" s="108"/>
      <c r="E37" s="109"/>
      <c r="F37" s="198">
        <v>-14</v>
      </c>
      <c r="G37" s="110"/>
      <c r="H37" s="110"/>
      <c r="I37" s="110"/>
      <c r="J37" s="110"/>
      <c r="K37" s="15"/>
      <c r="L37" s="15"/>
    </row>
    <row r="38" spans="2:12" ht="12.75">
      <c r="B38" s="121" t="s">
        <v>21</v>
      </c>
      <c r="C38" s="108" t="s">
        <v>22</v>
      </c>
      <c r="D38" s="108"/>
      <c r="E38" s="109"/>
      <c r="F38" s="198"/>
      <c r="G38" s="110">
        <v>2.71</v>
      </c>
      <c r="H38" s="110">
        <v>2.15</v>
      </c>
      <c r="I38" s="110">
        <v>10.73</v>
      </c>
      <c r="J38" s="110">
        <v>8.66</v>
      </c>
      <c r="K38" s="15"/>
      <c r="L38" s="15"/>
    </row>
    <row r="39" spans="2:12" ht="12.75">
      <c r="B39" s="193" t="s">
        <v>21</v>
      </c>
      <c r="C39" s="194" t="s">
        <v>23</v>
      </c>
      <c r="D39" s="194"/>
      <c r="E39" s="192"/>
      <c r="F39" s="199"/>
      <c r="G39" s="130">
        <v>2.68</v>
      </c>
      <c r="H39" s="195">
        <v>2.14</v>
      </c>
      <c r="I39" s="130">
        <v>10.62</v>
      </c>
      <c r="J39" s="130">
        <v>8.64</v>
      </c>
      <c r="K39" s="15"/>
      <c r="L39" s="15"/>
    </row>
    <row r="40" spans="2:12" ht="12.75">
      <c r="B40" s="104" t="s">
        <v>78</v>
      </c>
      <c r="C40" s="92"/>
      <c r="D40" s="92"/>
      <c r="E40" s="105"/>
      <c r="F40" s="96">
        <v>-15</v>
      </c>
      <c r="G40" s="136"/>
      <c r="H40" s="93"/>
      <c r="I40" s="93"/>
      <c r="J40" s="93"/>
      <c r="K40" s="15"/>
      <c r="L40" s="15"/>
    </row>
    <row r="41" spans="2:12" ht="12.75">
      <c r="B41" s="122" t="s">
        <v>21</v>
      </c>
      <c r="C41" s="92" t="s">
        <v>24</v>
      </c>
      <c r="D41" s="92"/>
      <c r="E41" s="105"/>
      <c r="F41" s="84"/>
      <c r="G41" s="111">
        <v>3803475806</v>
      </c>
      <c r="H41" s="111">
        <v>3753088129</v>
      </c>
      <c r="I41" s="137">
        <v>3803475806</v>
      </c>
      <c r="J41" s="137">
        <v>3753088129</v>
      </c>
      <c r="K41" s="16"/>
      <c r="L41" s="16"/>
    </row>
    <row r="42" spans="2:12" ht="12.75">
      <c r="B42" s="123" t="s">
        <v>21</v>
      </c>
      <c r="C42" s="92" t="s">
        <v>25</v>
      </c>
      <c r="D42" s="92"/>
      <c r="E42" s="105"/>
      <c r="F42" s="84"/>
      <c r="G42" s="93">
        <v>99.61</v>
      </c>
      <c r="H42" s="93">
        <v>99.44</v>
      </c>
      <c r="I42" s="106">
        <v>99.61</v>
      </c>
      <c r="J42" s="106">
        <v>99.44</v>
      </c>
      <c r="K42" s="15"/>
      <c r="L42" s="15"/>
    </row>
    <row r="43" spans="2:12" ht="7.5" customHeight="1">
      <c r="B43" s="112"/>
      <c r="C43" s="113"/>
      <c r="D43" s="113"/>
      <c r="E43" s="114"/>
      <c r="F43" s="135"/>
      <c r="G43" s="130"/>
      <c r="H43" s="130"/>
      <c r="I43" s="130"/>
      <c r="J43" s="130"/>
      <c r="K43" s="15"/>
      <c r="L43" s="15"/>
    </row>
    <row r="44" spans="2:12" ht="18" customHeight="1">
      <c r="B44" s="104" t="s">
        <v>168</v>
      </c>
      <c r="C44" s="92"/>
      <c r="D44" s="92"/>
      <c r="E44" s="105"/>
      <c r="F44" s="96">
        <v>-16</v>
      </c>
      <c r="G44" s="136" t="s">
        <v>171</v>
      </c>
      <c r="H44" s="93" t="s">
        <v>171</v>
      </c>
      <c r="I44" s="136" t="s">
        <v>171</v>
      </c>
      <c r="J44" s="93" t="s">
        <v>171</v>
      </c>
      <c r="K44" s="9"/>
      <c r="L44" s="9"/>
    </row>
    <row r="45" spans="2:12" ht="17.25" customHeight="1">
      <c r="B45" s="228" t="s">
        <v>8</v>
      </c>
      <c r="C45" s="92" t="s">
        <v>169</v>
      </c>
      <c r="D45" s="92"/>
      <c r="E45" s="105"/>
      <c r="F45" s="84"/>
      <c r="G45" s="111" t="s">
        <v>173</v>
      </c>
      <c r="H45" s="137" t="s">
        <v>173</v>
      </c>
      <c r="I45" s="111" t="s">
        <v>173</v>
      </c>
      <c r="J45" s="137" t="s">
        <v>173</v>
      </c>
      <c r="K45" s="9"/>
      <c r="L45" s="9"/>
    </row>
    <row r="46" spans="2:12" ht="12.75">
      <c r="B46" s="228" t="s">
        <v>9</v>
      </c>
      <c r="C46" s="92" t="s">
        <v>170</v>
      </c>
      <c r="D46" s="92"/>
      <c r="E46" s="105"/>
      <c r="F46" s="84"/>
      <c r="G46" s="111" t="s">
        <v>173</v>
      </c>
      <c r="H46" s="137" t="s">
        <v>173</v>
      </c>
      <c r="I46" s="111" t="s">
        <v>173</v>
      </c>
      <c r="J46" s="137" t="s">
        <v>173</v>
      </c>
      <c r="K46" s="9"/>
      <c r="L46" s="9"/>
    </row>
    <row r="47" spans="2:12" ht="2.25" customHeight="1">
      <c r="B47" s="112"/>
      <c r="C47" s="113"/>
      <c r="D47" s="113"/>
      <c r="E47" s="114"/>
      <c r="F47" s="135"/>
      <c r="G47" s="130"/>
      <c r="H47" s="130"/>
      <c r="I47" s="130"/>
      <c r="J47" s="130"/>
      <c r="K47" s="5"/>
      <c r="L47" s="5"/>
    </row>
    <row r="48" spans="2:10" ht="12.75">
      <c r="B48" s="116"/>
      <c r="C48" s="117"/>
      <c r="D48" s="51"/>
      <c r="E48" s="51"/>
      <c r="F48" s="52"/>
      <c r="G48" s="271"/>
      <c r="H48" s="271"/>
      <c r="I48" s="314"/>
      <c r="J48" s="314"/>
    </row>
    <row r="49" spans="2:6" ht="12.75">
      <c r="B49" s="116" t="s">
        <v>86</v>
      </c>
      <c r="C49" s="117"/>
      <c r="D49" s="51"/>
      <c r="E49" s="51"/>
      <c r="F49" s="52"/>
    </row>
    <row r="50" spans="2:10" ht="25.5" customHeight="1">
      <c r="B50" s="118" t="s">
        <v>87</v>
      </c>
      <c r="C50" s="332" t="s">
        <v>182</v>
      </c>
      <c r="D50" s="332"/>
      <c r="E50" s="332"/>
      <c r="F50" s="332"/>
      <c r="G50" s="332"/>
      <c r="H50" s="332"/>
      <c r="I50" s="332"/>
      <c r="J50" s="332"/>
    </row>
    <row r="51" spans="2:10" ht="8.25" customHeight="1">
      <c r="B51" s="118"/>
      <c r="C51" s="151"/>
      <c r="D51" s="147" t="s">
        <v>88</v>
      </c>
      <c r="E51" s="147"/>
      <c r="F51" s="152"/>
      <c r="G51" s="153"/>
      <c r="H51" s="153"/>
      <c r="I51" s="316"/>
      <c r="J51" s="316"/>
    </row>
    <row r="52" spans="2:10" ht="27.75" customHeight="1">
      <c r="B52" s="118" t="s">
        <v>89</v>
      </c>
      <c r="C52" s="332" t="s">
        <v>183</v>
      </c>
      <c r="D52" s="332"/>
      <c r="E52" s="332"/>
      <c r="F52" s="332"/>
      <c r="G52" s="332"/>
      <c r="H52" s="332"/>
      <c r="I52" s="332"/>
      <c r="J52" s="332"/>
    </row>
    <row r="53" spans="2:10" ht="9.75" customHeight="1">
      <c r="B53" s="118"/>
      <c r="C53" s="151"/>
      <c r="D53" s="147"/>
      <c r="E53" s="147"/>
      <c r="F53" s="152"/>
      <c r="G53" s="153"/>
      <c r="H53" s="153"/>
      <c r="I53" s="316"/>
      <c r="J53" s="316"/>
    </row>
    <row r="54" spans="2:10" ht="12.75">
      <c r="B54" s="118" t="s">
        <v>90</v>
      </c>
      <c r="C54" s="333" t="s">
        <v>95</v>
      </c>
      <c r="D54" s="333"/>
      <c r="E54" s="333"/>
      <c r="F54" s="333"/>
      <c r="G54" s="333"/>
      <c r="H54" s="333"/>
      <c r="I54" s="333"/>
      <c r="J54" s="333"/>
    </row>
    <row r="55" spans="2:10" ht="9.75" customHeight="1">
      <c r="B55" s="118"/>
      <c r="C55" s="151"/>
      <c r="D55" s="147"/>
      <c r="E55" s="147"/>
      <c r="F55" s="152"/>
      <c r="G55" s="153"/>
      <c r="H55" s="153"/>
      <c r="I55" s="316"/>
      <c r="J55" s="316"/>
    </row>
    <row r="56" spans="2:10" ht="38.25" customHeight="1">
      <c r="B56" s="118" t="s">
        <v>91</v>
      </c>
      <c r="C56" s="333" t="s">
        <v>193</v>
      </c>
      <c r="D56" s="333"/>
      <c r="E56" s="333"/>
      <c r="F56" s="333"/>
      <c r="G56" s="333"/>
      <c r="H56" s="333"/>
      <c r="I56" s="333"/>
      <c r="J56" s="333"/>
    </row>
    <row r="57" spans="2:10" ht="9.75" customHeight="1">
      <c r="B57" s="118"/>
      <c r="C57" s="151"/>
      <c r="D57" s="151"/>
      <c r="E57" s="151"/>
      <c r="F57" s="151"/>
      <c r="G57" s="153"/>
      <c r="H57" s="153"/>
      <c r="I57" s="316"/>
      <c r="J57" s="316"/>
    </row>
    <row r="58" spans="2:10" ht="40.5" customHeight="1">
      <c r="B58" s="118" t="s">
        <v>92</v>
      </c>
      <c r="C58" s="332" t="s">
        <v>177</v>
      </c>
      <c r="D58" s="332"/>
      <c r="E58" s="332"/>
      <c r="F58" s="332"/>
      <c r="G58" s="332"/>
      <c r="H58" s="332"/>
      <c r="I58" s="332"/>
      <c r="J58" s="332"/>
    </row>
    <row r="59" spans="2:10" ht="9.75" customHeight="1">
      <c r="B59" s="118"/>
      <c r="C59" s="151"/>
      <c r="D59" s="151"/>
      <c r="E59" s="151"/>
      <c r="F59" s="151"/>
      <c r="G59" s="153"/>
      <c r="H59" s="153"/>
      <c r="I59" s="316"/>
      <c r="J59" s="316"/>
    </row>
    <row r="60" spans="2:10" ht="41.25" customHeight="1">
      <c r="B60" s="118" t="s">
        <v>93</v>
      </c>
      <c r="C60" s="333" t="s">
        <v>191</v>
      </c>
      <c r="D60" s="333"/>
      <c r="E60" s="333"/>
      <c r="F60" s="333"/>
      <c r="G60" s="333"/>
      <c r="H60" s="333"/>
      <c r="I60" s="333"/>
      <c r="J60" s="333"/>
    </row>
    <row r="61" spans="2:10" ht="9.75" customHeight="1">
      <c r="B61" s="118"/>
      <c r="C61" s="151"/>
      <c r="D61" s="151"/>
      <c r="E61" s="151"/>
      <c r="F61" s="151"/>
      <c r="G61" s="153"/>
      <c r="H61" s="153"/>
      <c r="I61" s="316"/>
      <c r="J61" s="316"/>
    </row>
    <row r="62" spans="2:10" ht="12.75">
      <c r="B62" s="118" t="s">
        <v>100</v>
      </c>
      <c r="C62" s="332" t="s">
        <v>101</v>
      </c>
      <c r="D62" s="332"/>
      <c r="E62" s="332"/>
      <c r="F62" s="332"/>
      <c r="G62" s="332"/>
      <c r="H62" s="332"/>
      <c r="I62" s="332"/>
      <c r="J62" s="332"/>
    </row>
    <row r="63" spans="2:10" ht="10.5" customHeight="1">
      <c r="B63" s="118"/>
      <c r="C63" s="147"/>
      <c r="D63" s="147"/>
      <c r="E63" s="147"/>
      <c r="F63" s="147"/>
      <c r="G63" s="147"/>
      <c r="H63" s="147"/>
      <c r="I63" s="317"/>
      <c r="J63" s="317"/>
    </row>
    <row r="64" spans="2:10" ht="12.75">
      <c r="B64" s="118" t="s">
        <v>184</v>
      </c>
      <c r="C64" s="332" t="s">
        <v>94</v>
      </c>
      <c r="D64" s="332"/>
      <c r="E64" s="332"/>
      <c r="F64" s="332"/>
      <c r="G64" s="332"/>
      <c r="H64" s="332"/>
      <c r="I64" s="332"/>
      <c r="J64" s="332"/>
    </row>
    <row r="65" spans="2:6" ht="12.75">
      <c r="B65" s="118"/>
      <c r="C65" s="129"/>
      <c r="D65" s="129"/>
      <c r="E65" s="129"/>
      <c r="F65" s="129"/>
    </row>
    <row r="66" spans="2:6" ht="12.75">
      <c r="B66" s="51"/>
      <c r="C66" s="49"/>
      <c r="D66" s="51"/>
      <c r="E66" s="51"/>
      <c r="F66" s="52"/>
    </row>
    <row r="67" spans="2:6" ht="12.75">
      <c r="B67" s="119"/>
      <c r="C67" s="120"/>
      <c r="D67" s="51"/>
      <c r="E67" s="51"/>
      <c r="F67" s="52"/>
    </row>
  </sheetData>
  <sheetProtection/>
  <mergeCells count="12">
    <mergeCell ref="B2:J2"/>
    <mergeCell ref="B4:J4"/>
    <mergeCell ref="C20:E20"/>
    <mergeCell ref="B27:E27"/>
    <mergeCell ref="C64:J64"/>
    <mergeCell ref="C60:J60"/>
    <mergeCell ref="C50:J50"/>
    <mergeCell ref="C52:J52"/>
    <mergeCell ref="C54:J54"/>
    <mergeCell ref="C56:J56"/>
    <mergeCell ref="C62:J62"/>
    <mergeCell ref="C58:J58"/>
  </mergeCells>
  <printOptions horizontalCentered="1"/>
  <pageMargins left="0.5" right="0.25" top="0.74" bottom="0" header="0.35" footer="0.37"/>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B3:I88"/>
  <sheetViews>
    <sheetView showGridLines="0" zoomScale="75" zoomScaleNormal="75" zoomScalePageLayoutView="0" workbookViewId="0" topLeftCell="A1">
      <pane xSplit="5" ySplit="12" topLeftCell="F61" activePane="bottomRight" state="frozen"/>
      <selection pane="topLeft" activeCell="P25" sqref="P25"/>
      <selection pane="topRight" activeCell="P25" sqref="P25"/>
      <selection pane="bottomLeft" activeCell="P25" sqref="P25"/>
      <selection pane="bottomRight" activeCell="B77" sqref="B77"/>
    </sheetView>
  </sheetViews>
  <sheetFormatPr defaultColWidth="9.140625" defaultRowHeight="12.75"/>
  <cols>
    <col min="1" max="1" width="3.8515625" style="19" customWidth="1"/>
    <col min="2" max="2" width="6.28125" style="19" customWidth="1"/>
    <col min="3" max="3" width="5.7109375" style="19" customWidth="1"/>
    <col min="4" max="4" width="7.28125" style="19" customWidth="1"/>
    <col min="5" max="5" width="30.7109375" style="19" customWidth="1"/>
    <col min="6" max="6" width="13.421875" style="144" customWidth="1"/>
    <col min="7" max="7" width="14.140625" style="144" customWidth="1"/>
    <col min="8" max="8" width="18.57421875" style="144" bestFit="1" customWidth="1"/>
    <col min="9" max="9" width="19.57421875" style="306" bestFit="1" customWidth="1"/>
    <col min="10" max="16384" width="9.140625" style="19" customWidth="1"/>
  </cols>
  <sheetData>
    <row r="3" spans="2:9" ht="20.25">
      <c r="B3" s="339" t="s">
        <v>31</v>
      </c>
      <c r="C3" s="339"/>
      <c r="D3" s="339"/>
      <c r="E3" s="339"/>
      <c r="F3" s="339"/>
      <c r="G3" s="339"/>
      <c r="H3" s="339"/>
      <c r="I3" s="339"/>
    </row>
    <row r="5" spans="2:9" ht="15.75">
      <c r="B5" s="340" t="s">
        <v>108</v>
      </c>
      <c r="C5" s="340"/>
      <c r="D5" s="340"/>
      <c r="E5" s="340"/>
      <c r="F5" s="340"/>
      <c r="G5" s="340"/>
      <c r="H5" s="340"/>
      <c r="I5" s="340"/>
    </row>
    <row r="6" spans="2:9" ht="15.75">
      <c r="B6" s="340" t="s">
        <v>185</v>
      </c>
      <c r="C6" s="340"/>
      <c r="D6" s="340"/>
      <c r="E6" s="340"/>
      <c r="F6" s="340"/>
      <c r="G6" s="340"/>
      <c r="H6" s="340"/>
      <c r="I6" s="340"/>
    </row>
    <row r="8" spans="2:9" ht="15.75">
      <c r="B8" s="20"/>
      <c r="C8" s="20"/>
      <c r="D8" s="20"/>
      <c r="I8" s="291" t="s">
        <v>0</v>
      </c>
    </row>
    <row r="9" spans="2:9" ht="15.75">
      <c r="B9" s="21"/>
      <c r="C9" s="22"/>
      <c r="D9" s="22"/>
      <c r="E9" s="22"/>
      <c r="F9" s="23" t="s">
        <v>1</v>
      </c>
      <c r="G9" s="24" t="s">
        <v>1</v>
      </c>
      <c r="H9" s="24" t="s">
        <v>2</v>
      </c>
      <c r="I9" s="292" t="s">
        <v>2</v>
      </c>
    </row>
    <row r="10" spans="2:9" ht="15.75">
      <c r="B10" s="25"/>
      <c r="C10" s="20"/>
      <c r="D10" s="20"/>
      <c r="E10" s="20"/>
      <c r="F10" s="26" t="s">
        <v>3</v>
      </c>
      <c r="G10" s="26" t="s">
        <v>3</v>
      </c>
      <c r="H10" s="26" t="s">
        <v>3</v>
      </c>
      <c r="I10" s="293" t="s">
        <v>3</v>
      </c>
    </row>
    <row r="11" spans="2:9" ht="15.75">
      <c r="B11" s="25"/>
      <c r="C11" s="20"/>
      <c r="D11" s="20"/>
      <c r="E11" s="20"/>
      <c r="F11" s="26" t="s">
        <v>181</v>
      </c>
      <c r="G11" s="160" t="s">
        <v>111</v>
      </c>
      <c r="H11" s="26" t="s">
        <v>181</v>
      </c>
      <c r="I11" s="293" t="s">
        <v>111</v>
      </c>
    </row>
    <row r="12" spans="2:9" ht="15.75">
      <c r="B12" s="27"/>
      <c r="C12" s="28"/>
      <c r="D12" s="28"/>
      <c r="E12" s="28"/>
      <c r="F12" s="145"/>
      <c r="G12" s="145"/>
      <c r="H12" s="145"/>
      <c r="I12" s="294"/>
    </row>
    <row r="13" spans="2:9" ht="12.75">
      <c r="B13" s="124"/>
      <c r="C13" s="125"/>
      <c r="D13" s="125"/>
      <c r="E13" s="125"/>
      <c r="F13" s="154"/>
      <c r="G13" s="154"/>
      <c r="H13" s="154"/>
      <c r="I13" s="295"/>
    </row>
    <row r="14" spans="2:9" ht="12.75">
      <c r="B14" s="25"/>
      <c r="C14" s="20"/>
      <c r="D14" s="20"/>
      <c r="E14" s="20"/>
      <c r="F14" s="47"/>
      <c r="G14" s="47"/>
      <c r="H14" s="47"/>
      <c r="I14" s="110"/>
    </row>
    <row r="15" spans="2:9" ht="15.75">
      <c r="B15" s="29">
        <v>1</v>
      </c>
      <c r="C15" s="30" t="s">
        <v>32</v>
      </c>
      <c r="D15" s="20"/>
      <c r="E15" s="20"/>
      <c r="F15" s="47"/>
      <c r="G15" s="47"/>
      <c r="H15" s="47"/>
      <c r="I15" s="110"/>
    </row>
    <row r="16" spans="2:9" ht="12.75">
      <c r="B16" s="25"/>
      <c r="C16" s="20"/>
      <c r="D16" s="20"/>
      <c r="E16" s="20"/>
      <c r="F16" s="47"/>
      <c r="G16" s="47"/>
      <c r="H16" s="47"/>
      <c r="I16" s="110"/>
    </row>
    <row r="17" spans="2:9" ht="12.75">
      <c r="B17" s="25"/>
      <c r="C17" s="20" t="s">
        <v>8</v>
      </c>
      <c r="D17" s="20" t="s">
        <v>33</v>
      </c>
      <c r="E17" s="31" t="s">
        <v>69</v>
      </c>
      <c r="F17" s="47">
        <v>4516.8</v>
      </c>
      <c r="G17" s="47">
        <v>3949.26</v>
      </c>
      <c r="H17" s="47">
        <v>17283.03</v>
      </c>
      <c r="I17" s="110">
        <v>15115.07</v>
      </c>
    </row>
    <row r="18" spans="2:9" ht="12.75">
      <c r="B18" s="25"/>
      <c r="C18" s="20"/>
      <c r="D18" s="20"/>
      <c r="E18" s="31" t="s">
        <v>160</v>
      </c>
      <c r="F18" s="47">
        <v>2452.95</v>
      </c>
      <c r="G18" s="47">
        <v>2070.06</v>
      </c>
      <c r="H18" s="47">
        <v>9321.15</v>
      </c>
      <c r="I18" s="110">
        <v>7780.65</v>
      </c>
    </row>
    <row r="19" spans="2:9" ht="12.75">
      <c r="B19" s="25"/>
      <c r="C19" s="20"/>
      <c r="D19" s="20"/>
      <c r="E19" s="31" t="s">
        <v>73</v>
      </c>
      <c r="F19" s="47">
        <v>1125.27</v>
      </c>
      <c r="G19" s="47">
        <v>838.83</v>
      </c>
      <c r="H19" s="47">
        <v>3641.68</v>
      </c>
      <c r="I19" s="110">
        <v>3014.04</v>
      </c>
    </row>
    <row r="20" spans="2:9" ht="12.75">
      <c r="B20" s="25"/>
      <c r="C20" s="20"/>
      <c r="D20" s="20"/>
      <c r="E20" s="20" t="s">
        <v>161</v>
      </c>
      <c r="F20" s="47">
        <v>1122.7</v>
      </c>
      <c r="G20" s="47">
        <v>836.79</v>
      </c>
      <c r="H20" s="47">
        <v>3633.9</v>
      </c>
      <c r="I20" s="110">
        <v>3005.64</v>
      </c>
    </row>
    <row r="21" spans="2:9" ht="12.75">
      <c r="B21" s="25"/>
      <c r="C21" s="20"/>
      <c r="D21" s="20"/>
      <c r="E21" s="20"/>
      <c r="F21" s="47"/>
      <c r="G21" s="47"/>
      <c r="H21" s="47"/>
      <c r="I21" s="195"/>
    </row>
    <row r="22" spans="2:9" ht="15.75">
      <c r="B22" s="25"/>
      <c r="C22" s="20"/>
      <c r="D22" s="32" t="s">
        <v>76</v>
      </c>
      <c r="E22" s="20"/>
      <c r="F22" s="34">
        <f aca="true" t="shared" si="0" ref="F22:I23">+F17+F19</f>
        <v>5642.07</v>
      </c>
      <c r="G22" s="34">
        <f t="shared" si="0"/>
        <v>4788.09</v>
      </c>
      <c r="H22" s="34">
        <f t="shared" si="0"/>
        <v>20924.71</v>
      </c>
      <c r="I22" s="296">
        <f t="shared" si="0"/>
        <v>18129.11</v>
      </c>
    </row>
    <row r="23" spans="2:9" ht="15.75">
      <c r="B23" s="25"/>
      <c r="C23" s="20"/>
      <c r="D23" s="32" t="s">
        <v>162</v>
      </c>
      <c r="E23" s="20"/>
      <c r="F23" s="34">
        <f t="shared" si="0"/>
        <v>3575.6499999999996</v>
      </c>
      <c r="G23" s="34">
        <f t="shared" si="0"/>
        <v>2906.85</v>
      </c>
      <c r="H23" s="34">
        <f t="shared" si="0"/>
        <v>12955.05</v>
      </c>
      <c r="I23" s="296">
        <f t="shared" si="0"/>
        <v>10786.289999999999</v>
      </c>
    </row>
    <row r="24" spans="2:9" ht="15.75">
      <c r="B24" s="25"/>
      <c r="C24" s="20"/>
      <c r="D24" s="128"/>
      <c r="E24" s="20"/>
      <c r="F24" s="47"/>
      <c r="G24" s="47"/>
      <c r="H24" s="47"/>
      <c r="I24" s="110"/>
    </row>
    <row r="25" spans="2:9" ht="12.75">
      <c r="B25" s="25"/>
      <c r="C25" s="20" t="s">
        <v>9</v>
      </c>
      <c r="D25" s="20" t="s">
        <v>74</v>
      </c>
      <c r="E25" s="20"/>
      <c r="F25" s="47">
        <v>274.28</v>
      </c>
      <c r="G25" s="47">
        <v>241.34</v>
      </c>
      <c r="H25" s="47">
        <v>910.81</v>
      </c>
      <c r="I25" s="110">
        <v>1020.27</v>
      </c>
    </row>
    <row r="26" spans="2:9" ht="12.75">
      <c r="B26" s="25"/>
      <c r="C26" s="20"/>
      <c r="D26" s="20" t="s">
        <v>163</v>
      </c>
      <c r="E26" s="20"/>
      <c r="F26" s="47">
        <v>256.21</v>
      </c>
      <c r="G26" s="47">
        <v>221.03</v>
      </c>
      <c r="H26" s="47">
        <v>850.71</v>
      </c>
      <c r="I26" s="110">
        <v>935.45</v>
      </c>
    </row>
    <row r="27" spans="2:9" ht="12.75">
      <c r="B27" s="25"/>
      <c r="C27" s="20" t="s">
        <v>10</v>
      </c>
      <c r="D27" s="35" t="s">
        <v>75</v>
      </c>
      <c r="E27" s="20"/>
      <c r="F27" s="47">
        <v>988.09</v>
      </c>
      <c r="G27" s="47">
        <v>525.89</v>
      </c>
      <c r="H27" s="47">
        <v>3862.14</v>
      </c>
      <c r="I27" s="110">
        <v>3845.98</v>
      </c>
    </row>
    <row r="28" spans="2:9" ht="12.75">
      <c r="B28" s="25"/>
      <c r="C28" s="20"/>
      <c r="D28" s="35" t="s">
        <v>164</v>
      </c>
      <c r="E28" s="20"/>
      <c r="F28" s="47">
        <v>988.09</v>
      </c>
      <c r="G28" s="47">
        <v>525.89</v>
      </c>
      <c r="H28" s="47">
        <v>3862.14</v>
      </c>
      <c r="I28" s="110">
        <v>3845.98</v>
      </c>
    </row>
    <row r="29" spans="2:9" ht="12.75">
      <c r="B29" s="25"/>
      <c r="C29" s="20" t="s">
        <v>11</v>
      </c>
      <c r="D29" s="35" t="s">
        <v>70</v>
      </c>
      <c r="E29" s="20"/>
      <c r="F29" s="47">
        <v>836.01</v>
      </c>
      <c r="G29" s="47">
        <v>747.03</v>
      </c>
      <c r="H29" s="47">
        <v>3233.61</v>
      </c>
      <c r="I29" s="110">
        <v>2821.96</v>
      </c>
    </row>
    <row r="30" spans="2:9" ht="12.75">
      <c r="B30" s="25"/>
      <c r="C30" s="20"/>
      <c r="D30" s="35" t="s">
        <v>165</v>
      </c>
      <c r="E30" s="20"/>
      <c r="F30" s="47">
        <v>802.99</v>
      </c>
      <c r="G30" s="47">
        <v>713.63</v>
      </c>
      <c r="H30" s="47">
        <v>3107.79</v>
      </c>
      <c r="I30" s="110">
        <v>2647.1</v>
      </c>
    </row>
    <row r="31" spans="2:9" ht="12.75">
      <c r="B31" s="25"/>
      <c r="C31" s="20"/>
      <c r="D31" s="20"/>
      <c r="E31" s="20"/>
      <c r="F31" s="47"/>
      <c r="G31" s="47"/>
      <c r="H31" s="47"/>
      <c r="I31" s="110"/>
    </row>
    <row r="32" spans="2:9" ht="12.75">
      <c r="B32" s="25"/>
      <c r="C32" s="20"/>
      <c r="D32" s="20"/>
      <c r="E32" s="20"/>
      <c r="F32" s="155"/>
      <c r="G32" s="155"/>
      <c r="H32" s="155"/>
      <c r="I32" s="195"/>
    </row>
    <row r="33" spans="2:9" ht="15.75">
      <c r="B33" s="25"/>
      <c r="C33" s="20"/>
      <c r="D33" s="36" t="s">
        <v>71</v>
      </c>
      <c r="E33" s="20"/>
      <c r="F33" s="34">
        <f aca="true" t="shared" si="1" ref="F33:I34">+F22+F25+F27+F29</f>
        <v>7740.45</v>
      </c>
      <c r="G33" s="34">
        <f t="shared" si="1"/>
        <v>6302.35</v>
      </c>
      <c r="H33" s="34">
        <f t="shared" si="1"/>
        <v>28931.27</v>
      </c>
      <c r="I33" s="296">
        <f t="shared" si="1"/>
        <v>25817.32</v>
      </c>
    </row>
    <row r="34" spans="2:9" ht="15.75">
      <c r="B34" s="25"/>
      <c r="C34" s="20"/>
      <c r="D34" s="36" t="s">
        <v>166</v>
      </c>
      <c r="E34" s="20"/>
      <c r="F34" s="34">
        <f t="shared" si="1"/>
        <v>5622.94</v>
      </c>
      <c r="G34" s="34">
        <f t="shared" si="1"/>
        <v>4367.4</v>
      </c>
      <c r="H34" s="34">
        <f t="shared" si="1"/>
        <v>20775.69</v>
      </c>
      <c r="I34" s="296">
        <f t="shared" si="1"/>
        <v>18214.82</v>
      </c>
    </row>
    <row r="35" spans="2:9" ht="12.75">
      <c r="B35" s="25"/>
      <c r="C35" s="20"/>
      <c r="D35" s="20"/>
      <c r="E35" s="20"/>
      <c r="F35" s="47"/>
      <c r="G35" s="47"/>
      <c r="H35" s="47"/>
      <c r="I35" s="110"/>
    </row>
    <row r="36" spans="2:9" ht="12.75">
      <c r="B36" s="25"/>
      <c r="C36" s="35" t="s">
        <v>72</v>
      </c>
      <c r="D36" s="20"/>
      <c r="E36" s="20"/>
      <c r="F36" s="47">
        <v>581.73</v>
      </c>
      <c r="G36" s="47">
        <v>431.65</v>
      </c>
      <c r="H36" s="47">
        <v>2671.67</v>
      </c>
      <c r="I36" s="110">
        <v>2673.79</v>
      </c>
    </row>
    <row r="37" spans="2:9" ht="12.75">
      <c r="B37" s="25"/>
      <c r="C37" s="20"/>
      <c r="D37" s="35" t="s">
        <v>167</v>
      </c>
      <c r="E37" s="20"/>
      <c r="F37" s="47">
        <v>569.15</v>
      </c>
      <c r="G37" s="47">
        <v>417.08</v>
      </c>
      <c r="H37" s="47">
        <v>2622.5</v>
      </c>
      <c r="I37" s="110">
        <v>2602.9</v>
      </c>
    </row>
    <row r="38" spans="2:9" ht="12.75">
      <c r="B38" s="25"/>
      <c r="C38" s="20"/>
      <c r="D38" s="20"/>
      <c r="E38" s="20"/>
      <c r="F38" s="155"/>
      <c r="G38" s="155"/>
      <c r="H38" s="155"/>
      <c r="I38" s="195"/>
    </row>
    <row r="39" spans="2:9" ht="15.75">
      <c r="B39" s="38" t="s">
        <v>40</v>
      </c>
      <c r="C39" s="20"/>
      <c r="D39" s="20"/>
      <c r="E39" s="20"/>
      <c r="F39" s="33">
        <f>+F33-F36</f>
        <v>7158.719999999999</v>
      </c>
      <c r="G39" s="33">
        <f>+G33-G36</f>
        <v>5870.700000000001</v>
      </c>
      <c r="H39" s="33">
        <f>+H33-H36</f>
        <v>26259.6</v>
      </c>
      <c r="I39" s="297">
        <f>+I33-I36</f>
        <v>23143.53</v>
      </c>
    </row>
    <row r="40" spans="2:9" ht="12.75">
      <c r="B40" s="25"/>
      <c r="C40" s="20"/>
      <c r="D40" s="20"/>
      <c r="E40" s="20"/>
      <c r="F40" s="47"/>
      <c r="G40" s="47"/>
      <c r="H40" s="47"/>
      <c r="I40" s="298"/>
    </row>
    <row r="41" spans="2:9" ht="15.75">
      <c r="B41" s="225" t="s">
        <v>67</v>
      </c>
      <c r="C41" s="226"/>
      <c r="D41" s="226"/>
      <c r="E41" s="227"/>
      <c r="F41" s="34">
        <f>+F34-F37</f>
        <v>5053.79</v>
      </c>
      <c r="G41" s="34">
        <f>+G34-G37</f>
        <v>3950.3199999999997</v>
      </c>
      <c r="H41" s="34">
        <f>+H34-H37</f>
        <v>18153.19</v>
      </c>
      <c r="I41" s="296">
        <f>+I34-I37</f>
        <v>15611.92</v>
      </c>
    </row>
    <row r="42" spans="2:9" ht="12.75">
      <c r="B42" s="25"/>
      <c r="C42" s="20"/>
      <c r="D42" s="20"/>
      <c r="E42" s="20"/>
      <c r="F42" s="47"/>
      <c r="G42" s="47"/>
      <c r="H42" s="47"/>
      <c r="I42" s="298"/>
    </row>
    <row r="43" spans="2:9" ht="15.75">
      <c r="B43" s="29">
        <v>2</v>
      </c>
      <c r="C43" s="30" t="s">
        <v>41</v>
      </c>
      <c r="D43" s="20"/>
      <c r="E43" s="20"/>
      <c r="F43" s="47"/>
      <c r="G43" s="47"/>
      <c r="H43" s="47"/>
      <c r="I43" s="298"/>
    </row>
    <row r="44" spans="2:9" ht="12.75">
      <c r="B44" s="25"/>
      <c r="C44" s="20"/>
      <c r="D44" s="20"/>
      <c r="E44" s="20"/>
      <c r="F44" s="47"/>
      <c r="G44" s="47"/>
      <c r="H44" s="47"/>
      <c r="I44" s="298"/>
    </row>
    <row r="45" spans="2:9" ht="12.75">
      <c r="B45" s="25"/>
      <c r="C45" s="20" t="s">
        <v>8</v>
      </c>
      <c r="D45" s="20" t="s">
        <v>33</v>
      </c>
      <c r="E45" s="31" t="s">
        <v>34</v>
      </c>
      <c r="F45" s="47">
        <v>1251.22</v>
      </c>
      <c r="G45" s="47">
        <v>1081.35</v>
      </c>
      <c r="H45" s="47">
        <v>4938.12</v>
      </c>
      <c r="I45" s="298">
        <v>4183.77</v>
      </c>
    </row>
    <row r="46" spans="2:9" ht="12.75">
      <c r="B46" s="25"/>
      <c r="C46" s="20"/>
      <c r="D46" s="20"/>
      <c r="E46" s="31" t="s">
        <v>35</v>
      </c>
      <c r="F46" s="47">
        <v>-78.69</v>
      </c>
      <c r="G46" s="47">
        <v>-117.28</v>
      </c>
      <c r="H46" s="47">
        <v>-349.51</v>
      </c>
      <c r="I46" s="299">
        <v>-483.45</v>
      </c>
    </row>
    <row r="47" spans="2:9" ht="15.75">
      <c r="B47" s="25"/>
      <c r="C47" s="20"/>
      <c r="D47" s="32" t="s">
        <v>36</v>
      </c>
      <c r="E47" s="20"/>
      <c r="F47" s="34">
        <v>1172.53</v>
      </c>
      <c r="G47" s="34">
        <v>964.07</v>
      </c>
      <c r="H47" s="34">
        <v>4588.61</v>
      </c>
      <c r="I47" s="296">
        <v>3700.32</v>
      </c>
    </row>
    <row r="48" spans="2:9" ht="12.75">
      <c r="B48" s="25"/>
      <c r="C48" s="20"/>
      <c r="D48" s="20"/>
      <c r="E48" s="20"/>
      <c r="F48" s="47"/>
      <c r="G48" s="47"/>
      <c r="H48" s="47"/>
      <c r="I48" s="298"/>
    </row>
    <row r="49" spans="2:9" ht="12.75">
      <c r="B49" s="25"/>
      <c r="C49" s="20" t="s">
        <v>9</v>
      </c>
      <c r="D49" s="20" t="s">
        <v>37</v>
      </c>
      <c r="E49" s="20"/>
      <c r="F49" s="47">
        <v>78.2</v>
      </c>
      <c r="G49" s="47">
        <v>71.1</v>
      </c>
      <c r="H49" s="47">
        <v>216.64</v>
      </c>
      <c r="I49" s="110">
        <v>316.18</v>
      </c>
    </row>
    <row r="50" spans="2:9" ht="12.75">
      <c r="B50" s="25"/>
      <c r="C50" s="20" t="s">
        <v>10</v>
      </c>
      <c r="D50" s="35" t="s">
        <v>38</v>
      </c>
      <c r="E50" s="20"/>
      <c r="F50" s="47">
        <v>58.31</v>
      </c>
      <c r="G50" s="47">
        <v>53.06</v>
      </c>
      <c r="H50" s="47">
        <v>436.36</v>
      </c>
      <c r="I50" s="110">
        <v>256.18</v>
      </c>
    </row>
    <row r="51" spans="2:9" ht="12.75">
      <c r="B51" s="25"/>
      <c r="C51" s="20" t="s">
        <v>11</v>
      </c>
      <c r="D51" s="35" t="s">
        <v>39</v>
      </c>
      <c r="E51" s="20"/>
      <c r="F51" s="47">
        <v>168.82</v>
      </c>
      <c r="G51" s="47">
        <v>151.91</v>
      </c>
      <c r="H51" s="47">
        <v>684.26</v>
      </c>
      <c r="I51" s="110">
        <v>508.63</v>
      </c>
    </row>
    <row r="52" spans="2:9" ht="12.75">
      <c r="B52" s="25"/>
      <c r="C52" s="20"/>
      <c r="D52" s="20"/>
      <c r="E52" s="20"/>
      <c r="F52" s="155"/>
      <c r="G52" s="155"/>
      <c r="H52" s="155"/>
      <c r="I52" s="299"/>
    </row>
    <row r="53" spans="2:9" ht="15.75">
      <c r="B53" s="25"/>
      <c r="C53" s="20"/>
      <c r="D53" s="30" t="s">
        <v>42</v>
      </c>
      <c r="E53" s="20"/>
      <c r="F53" s="37">
        <v>1477.86</v>
      </c>
      <c r="G53" s="37">
        <v>1240.14</v>
      </c>
      <c r="H53" s="37">
        <v>5925.87</v>
      </c>
      <c r="I53" s="300">
        <v>4781.31</v>
      </c>
    </row>
    <row r="54" spans="2:9" ht="12.75">
      <c r="B54" s="25"/>
      <c r="C54" s="20"/>
      <c r="D54" s="20"/>
      <c r="E54" s="20"/>
      <c r="F54" s="47"/>
      <c r="G54" s="47"/>
      <c r="H54" s="47"/>
      <c r="I54" s="298"/>
    </row>
    <row r="55" spans="2:9" ht="12.75">
      <c r="B55" s="25"/>
      <c r="C55" s="20" t="s">
        <v>43</v>
      </c>
      <c r="D55" s="40" t="s">
        <v>44</v>
      </c>
      <c r="E55" s="20" t="s">
        <v>45</v>
      </c>
      <c r="F55" s="47">
        <v>18.51</v>
      </c>
      <c r="G55" s="47">
        <v>13.68</v>
      </c>
      <c r="H55" s="47">
        <v>53.36</v>
      </c>
      <c r="I55" s="110">
        <v>18.32</v>
      </c>
    </row>
    <row r="56" spans="2:9" s="41" customFormat="1" ht="25.5">
      <c r="B56" s="42"/>
      <c r="C56" s="43"/>
      <c r="D56" s="44" t="s">
        <v>46</v>
      </c>
      <c r="E56" s="45" t="s">
        <v>68</v>
      </c>
      <c r="F56" s="156">
        <v>-45.4399999999998</v>
      </c>
      <c r="G56" s="156">
        <v>34.69</v>
      </c>
      <c r="H56" s="156">
        <v>-142.8</v>
      </c>
      <c r="I56" s="301">
        <v>-62.75</v>
      </c>
    </row>
    <row r="57" spans="2:9" ht="12.75">
      <c r="B57" s="25"/>
      <c r="C57" s="20"/>
      <c r="D57" s="20"/>
      <c r="E57" s="20"/>
      <c r="F57" s="155"/>
      <c r="G57" s="155"/>
      <c r="H57" s="155"/>
      <c r="I57" s="299"/>
    </row>
    <row r="58" spans="2:9" ht="15.75">
      <c r="B58" s="166" t="s">
        <v>112</v>
      </c>
      <c r="C58" s="125"/>
      <c r="D58" s="125"/>
      <c r="E58" s="165"/>
      <c r="F58" s="33">
        <v>1504.79</v>
      </c>
      <c r="G58" s="33">
        <v>1191.77</v>
      </c>
      <c r="H58" s="33">
        <v>6015.31</v>
      </c>
      <c r="I58" s="297">
        <v>4825.74</v>
      </c>
    </row>
    <row r="59" spans="2:9" ht="15.75">
      <c r="B59" s="48"/>
      <c r="C59" s="20"/>
      <c r="D59" s="20"/>
      <c r="E59" s="20"/>
      <c r="F59" s="37"/>
      <c r="G59" s="37"/>
      <c r="H59" s="37"/>
      <c r="I59" s="302"/>
    </row>
    <row r="60" spans="2:9" ht="12.75">
      <c r="B60" s="78" t="s">
        <v>109</v>
      </c>
      <c r="C60" s="49"/>
      <c r="D60" s="49"/>
      <c r="E60" s="49"/>
      <c r="F60" s="47">
        <v>476.57</v>
      </c>
      <c r="G60" s="47">
        <v>382.78</v>
      </c>
      <c r="H60" s="47">
        <v>1954.31</v>
      </c>
      <c r="I60" s="298">
        <v>1562.15</v>
      </c>
    </row>
    <row r="61" spans="2:9" ht="15.75">
      <c r="B61" s="141"/>
      <c r="C61" s="20"/>
      <c r="D61" s="20"/>
      <c r="E61" s="20"/>
      <c r="F61" s="37"/>
      <c r="G61" s="37"/>
      <c r="H61" s="37"/>
      <c r="I61" s="302"/>
    </row>
    <row r="62" spans="2:9" ht="15.75">
      <c r="B62" s="164" t="s">
        <v>99</v>
      </c>
      <c r="C62" s="125"/>
      <c r="D62" s="125"/>
      <c r="E62" s="165"/>
      <c r="F62" s="34">
        <v>1028.22</v>
      </c>
      <c r="G62" s="34">
        <v>808.99</v>
      </c>
      <c r="H62" s="34">
        <v>4061</v>
      </c>
      <c r="I62" s="296">
        <v>3263.59</v>
      </c>
    </row>
    <row r="63" spans="2:9" ht="12.75">
      <c r="B63" s="25"/>
      <c r="C63" s="20"/>
      <c r="D63" s="20"/>
      <c r="E63" s="20"/>
      <c r="F63" s="162"/>
      <c r="G63" s="162"/>
      <c r="H63" s="47"/>
      <c r="I63" s="298"/>
    </row>
    <row r="64" spans="2:9" ht="15.75">
      <c r="B64" s="29">
        <v>3</v>
      </c>
      <c r="C64" s="36" t="s">
        <v>47</v>
      </c>
      <c r="D64" s="20"/>
      <c r="E64" s="20"/>
      <c r="F64" s="115"/>
      <c r="G64" s="115"/>
      <c r="H64" s="47"/>
      <c r="I64" s="298"/>
    </row>
    <row r="65" spans="2:9" ht="12.75">
      <c r="B65" s="25"/>
      <c r="C65" s="20"/>
      <c r="D65" s="20"/>
      <c r="E65" s="20"/>
      <c r="F65" s="115"/>
      <c r="G65" s="115"/>
      <c r="H65" s="47"/>
      <c r="I65" s="298"/>
    </row>
    <row r="66" spans="2:9" ht="12.75">
      <c r="B66" s="25"/>
      <c r="C66" s="20" t="s">
        <v>8</v>
      </c>
      <c r="D66" s="20" t="s">
        <v>33</v>
      </c>
      <c r="E66" s="31" t="s">
        <v>48</v>
      </c>
      <c r="F66" s="12"/>
      <c r="G66" s="12"/>
      <c r="H66" s="157">
        <v>2997.5</v>
      </c>
      <c r="I66" s="298">
        <v>2935.63</v>
      </c>
    </row>
    <row r="67" spans="2:9" ht="12.75">
      <c r="B67" s="25"/>
      <c r="C67" s="20"/>
      <c r="D67" s="20"/>
      <c r="E67" s="31" t="s">
        <v>35</v>
      </c>
      <c r="F67" s="115"/>
      <c r="G67" s="115"/>
      <c r="H67" s="47">
        <v>1719.05</v>
      </c>
      <c r="I67" s="299">
        <v>2101.11</v>
      </c>
    </row>
    <row r="68" spans="2:9" ht="15.75">
      <c r="B68" s="25"/>
      <c r="C68" s="20"/>
      <c r="D68" s="32" t="s">
        <v>36</v>
      </c>
      <c r="E68" s="20"/>
      <c r="F68" s="46"/>
      <c r="G68" s="46"/>
      <c r="H68" s="34">
        <v>4716.55</v>
      </c>
      <c r="I68" s="296">
        <v>5036.74</v>
      </c>
    </row>
    <row r="69" spans="2:9" ht="12.75">
      <c r="B69" s="25"/>
      <c r="C69" s="20"/>
      <c r="D69" s="20"/>
      <c r="E69" s="20"/>
      <c r="F69" s="115"/>
      <c r="G69" s="115"/>
      <c r="H69" s="47"/>
      <c r="I69" s="298"/>
    </row>
    <row r="70" spans="2:9" ht="12.75">
      <c r="B70" s="25"/>
      <c r="C70" s="20" t="s">
        <v>9</v>
      </c>
      <c r="D70" s="20" t="s">
        <v>37</v>
      </c>
      <c r="E70" s="20"/>
      <c r="F70" s="115"/>
      <c r="G70" s="115"/>
      <c r="H70" s="47">
        <v>2457.35</v>
      </c>
      <c r="I70" s="298">
        <v>2188.89</v>
      </c>
    </row>
    <row r="71" spans="2:9" ht="12.75">
      <c r="B71" s="25"/>
      <c r="C71" s="20" t="s">
        <v>10</v>
      </c>
      <c r="D71" s="35" t="s">
        <v>38</v>
      </c>
      <c r="E71" s="20"/>
      <c r="F71" s="115"/>
      <c r="G71" s="115"/>
      <c r="H71" s="47">
        <v>1579.56</v>
      </c>
      <c r="I71" s="298">
        <v>1038.68</v>
      </c>
    </row>
    <row r="72" spans="2:9" ht="12.75">
      <c r="B72" s="25"/>
      <c r="C72" s="20" t="s">
        <v>11</v>
      </c>
      <c r="D72" s="35" t="s">
        <v>39</v>
      </c>
      <c r="E72" s="20"/>
      <c r="F72" s="115"/>
      <c r="G72" s="115"/>
      <c r="H72" s="47">
        <v>3711.27</v>
      </c>
      <c r="I72" s="298">
        <v>3771.15</v>
      </c>
    </row>
    <row r="73" spans="2:9" ht="12.75">
      <c r="B73" s="25"/>
      <c r="C73" s="20"/>
      <c r="D73" s="20"/>
      <c r="E73" s="20"/>
      <c r="F73" s="115"/>
      <c r="G73" s="115"/>
      <c r="H73" s="155"/>
      <c r="I73" s="298"/>
    </row>
    <row r="74" spans="2:9" ht="15.75">
      <c r="B74" s="48" t="s">
        <v>49</v>
      </c>
      <c r="C74" s="20"/>
      <c r="D74" s="20"/>
      <c r="E74" s="20"/>
      <c r="F74" s="163"/>
      <c r="G74" s="163"/>
      <c r="H74" s="39">
        <v>12464.73</v>
      </c>
      <c r="I74" s="303">
        <v>12035.46</v>
      </c>
    </row>
    <row r="75" spans="2:9" ht="12.75">
      <c r="B75" s="21"/>
      <c r="C75" s="22"/>
      <c r="D75" s="22"/>
      <c r="E75" s="22"/>
      <c r="F75" s="161"/>
      <c r="G75" s="161"/>
      <c r="H75" s="161"/>
      <c r="I75" s="304"/>
    </row>
    <row r="76" spans="2:9" ht="41.25" customHeight="1">
      <c r="B76" s="341" t="s">
        <v>200</v>
      </c>
      <c r="C76" s="342"/>
      <c r="D76" s="342"/>
      <c r="E76" s="342"/>
      <c r="F76" s="342"/>
      <c r="G76" s="342"/>
      <c r="H76" s="342"/>
      <c r="I76" s="343"/>
    </row>
    <row r="77" spans="2:9" ht="12.75">
      <c r="B77" s="27"/>
      <c r="C77" s="28"/>
      <c r="D77" s="28"/>
      <c r="E77" s="28"/>
      <c r="F77" s="146"/>
      <c r="G77" s="146"/>
      <c r="H77" s="146"/>
      <c r="I77" s="305"/>
    </row>
    <row r="81" ht="12.75">
      <c r="I81" s="144"/>
    </row>
    <row r="82" ht="12.75">
      <c r="I82" s="144"/>
    </row>
    <row r="83" ht="12.75">
      <c r="I83" s="144"/>
    </row>
    <row r="84" ht="12.75">
      <c r="I84" s="144"/>
    </row>
    <row r="85" ht="12.75">
      <c r="I85" s="144"/>
    </row>
    <row r="86" ht="12.75">
      <c r="I86" s="144"/>
    </row>
    <row r="87" ht="12.75">
      <c r="I87" s="144"/>
    </row>
    <row r="88" ht="12.75">
      <c r="I88" s="144"/>
    </row>
  </sheetData>
  <sheetProtection/>
  <mergeCells count="4">
    <mergeCell ref="B3:I3"/>
    <mergeCell ref="B5:I5"/>
    <mergeCell ref="B6:I6"/>
    <mergeCell ref="B76:I76"/>
  </mergeCells>
  <printOptions horizontalCentered="1"/>
  <pageMargins left="0.5" right="0.25" top="1" bottom="0.5" header="0.5" footer="0.5"/>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B6:O46"/>
  <sheetViews>
    <sheetView showGridLines="0" zoomScale="90" zoomScaleNormal="90" zoomScalePageLayoutView="0" workbookViewId="0" topLeftCell="A1">
      <selection activeCell="L16" sqref="L16"/>
    </sheetView>
  </sheetViews>
  <sheetFormatPr defaultColWidth="9.140625" defaultRowHeight="12.75"/>
  <cols>
    <col min="1" max="1" width="6.421875" style="19" customWidth="1"/>
    <col min="2" max="2" width="7.57421875" style="19" customWidth="1"/>
    <col min="3" max="3" width="6.7109375" style="19" customWidth="1"/>
    <col min="4" max="5" width="4.7109375" style="19" customWidth="1"/>
    <col min="6" max="7" width="9.140625" style="19" customWidth="1"/>
    <col min="8" max="8" width="3.00390625" style="19" customWidth="1"/>
    <col min="9" max="16384" width="9.140625" style="19" customWidth="1"/>
  </cols>
  <sheetData>
    <row r="6" spans="2:6" ht="12.75">
      <c r="B6" s="59" t="s">
        <v>123</v>
      </c>
      <c r="F6" s="60"/>
    </row>
    <row r="7" spans="2:6" ht="12.75">
      <c r="B7" s="61"/>
      <c r="F7" s="60"/>
    </row>
    <row r="8" spans="2:15" s="41" customFormat="1" ht="52.5" customHeight="1">
      <c r="B8" s="62" t="s">
        <v>50</v>
      </c>
      <c r="C8" s="326" t="s">
        <v>64</v>
      </c>
      <c r="D8" s="326"/>
      <c r="E8" s="326"/>
      <c r="F8" s="326"/>
      <c r="G8" s="326"/>
      <c r="H8" s="326"/>
      <c r="I8" s="326"/>
      <c r="J8" s="326"/>
      <c r="K8" s="326"/>
      <c r="L8" s="326"/>
      <c r="M8" s="326"/>
      <c r="N8" s="326"/>
      <c r="O8" s="326"/>
    </row>
    <row r="9" spans="2:6" ht="12.75">
      <c r="B9" s="50" t="s">
        <v>51</v>
      </c>
      <c r="F9" s="60"/>
    </row>
    <row r="10" spans="2:6" ht="12.75">
      <c r="B10" s="63" t="s">
        <v>52</v>
      </c>
      <c r="C10" s="19" t="s">
        <v>53</v>
      </c>
      <c r="F10" s="60"/>
    </row>
    <row r="11" spans="2:6" ht="12.75">
      <c r="B11" s="50" t="s">
        <v>54</v>
      </c>
      <c r="F11" s="60"/>
    </row>
    <row r="12" spans="2:9" ht="12.75">
      <c r="B12" s="50"/>
      <c r="C12" s="19" t="s">
        <v>33</v>
      </c>
      <c r="D12" s="64" t="s">
        <v>55</v>
      </c>
      <c r="E12" s="19" t="s">
        <v>56</v>
      </c>
      <c r="F12" s="60"/>
      <c r="H12" s="65" t="s">
        <v>21</v>
      </c>
      <c r="I12" s="19" t="s">
        <v>57</v>
      </c>
    </row>
    <row r="13" spans="2:15" s="41" customFormat="1" ht="40.5" customHeight="1">
      <c r="B13" s="66" t="s">
        <v>58</v>
      </c>
      <c r="C13" s="67"/>
      <c r="D13" s="68" t="s">
        <v>55</v>
      </c>
      <c r="E13" s="67" t="s">
        <v>59</v>
      </c>
      <c r="F13" s="69"/>
      <c r="G13" s="67"/>
      <c r="H13" s="70" t="s">
        <v>21</v>
      </c>
      <c r="I13" s="332" t="s">
        <v>110</v>
      </c>
      <c r="J13" s="332"/>
      <c r="K13" s="332"/>
      <c r="L13" s="332"/>
      <c r="M13" s="332"/>
      <c r="N13" s="332"/>
      <c r="O13" s="332"/>
    </row>
    <row r="14" spans="2:8" ht="12.75">
      <c r="B14" s="50"/>
      <c r="C14"/>
      <c r="D14"/>
      <c r="E14"/>
      <c r="F14"/>
      <c r="G14"/>
      <c r="H14" s="65"/>
    </row>
    <row r="15" spans="2:9" ht="12.75">
      <c r="B15" s="50"/>
      <c r="C15" t="s">
        <v>60</v>
      </c>
      <c r="D15"/>
      <c r="E15"/>
      <c r="F15"/>
      <c r="G15"/>
      <c r="H15" s="65" t="s">
        <v>21</v>
      </c>
      <c r="I15" s="19" t="s">
        <v>61</v>
      </c>
    </row>
    <row r="16" spans="2:7" ht="12.75">
      <c r="B16" s="50"/>
      <c r="C16" s="71"/>
      <c r="D16" s="71"/>
      <c r="E16" s="71"/>
      <c r="F16" s="72"/>
      <c r="G16" s="71"/>
    </row>
    <row r="17" spans="2:15" ht="27.75" customHeight="1">
      <c r="B17" s="50"/>
      <c r="C17" s="67" t="s">
        <v>39</v>
      </c>
      <c r="D17" s="67"/>
      <c r="E17" s="67"/>
      <c r="F17" s="69"/>
      <c r="G17" s="67"/>
      <c r="H17" s="70" t="s">
        <v>21</v>
      </c>
      <c r="I17" s="326" t="s">
        <v>96</v>
      </c>
      <c r="J17" s="326"/>
      <c r="K17" s="326"/>
      <c r="L17" s="326"/>
      <c r="M17" s="326"/>
      <c r="N17" s="326"/>
      <c r="O17" s="326"/>
    </row>
    <row r="18" spans="2:7" ht="12.75">
      <c r="B18" s="50"/>
      <c r="C18" s="71"/>
      <c r="D18" s="71"/>
      <c r="E18" s="71"/>
      <c r="F18" s="72"/>
      <c r="G18" s="71"/>
    </row>
    <row r="19" spans="2:15" ht="12.75">
      <c r="B19" s="50"/>
      <c r="C19" s="71" t="s">
        <v>38</v>
      </c>
      <c r="D19" s="71"/>
      <c r="E19" s="71"/>
      <c r="F19" s="72"/>
      <c r="G19" s="71"/>
      <c r="H19" s="65" t="s">
        <v>21</v>
      </c>
      <c r="I19" s="332" t="s">
        <v>97</v>
      </c>
      <c r="J19" s="332"/>
      <c r="K19" s="332"/>
      <c r="L19" s="332"/>
      <c r="M19" s="332"/>
      <c r="N19" s="332"/>
      <c r="O19" s="332"/>
    </row>
    <row r="20" spans="3:7" ht="12.75">
      <c r="C20" s="71"/>
      <c r="D20" s="71"/>
      <c r="E20" s="71"/>
      <c r="F20" s="72"/>
      <c r="G20" s="71"/>
    </row>
    <row r="21" spans="2:15" s="41" customFormat="1" ht="26.25" customHeight="1">
      <c r="B21" s="62" t="s">
        <v>62</v>
      </c>
      <c r="C21" s="328" t="s">
        <v>172</v>
      </c>
      <c r="D21" s="328"/>
      <c r="E21" s="328"/>
      <c r="F21" s="328"/>
      <c r="G21" s="328"/>
      <c r="H21" s="328"/>
      <c r="I21" s="328"/>
      <c r="J21" s="328"/>
      <c r="K21" s="328"/>
      <c r="L21" s="328"/>
      <c r="M21" s="328"/>
      <c r="N21" s="328"/>
      <c r="O21" s="328"/>
    </row>
    <row r="22" spans="2:7" ht="12.75">
      <c r="B22" s="50"/>
      <c r="C22" s="71"/>
      <c r="D22" s="71"/>
      <c r="E22" s="71"/>
      <c r="F22" s="72"/>
      <c r="G22" s="71"/>
    </row>
    <row r="23" spans="2:15" s="41" customFormat="1" ht="39.75" customHeight="1">
      <c r="B23" s="73" t="s">
        <v>98</v>
      </c>
      <c r="C23" s="328" t="s">
        <v>186</v>
      </c>
      <c r="D23" s="328"/>
      <c r="E23" s="328"/>
      <c r="F23" s="328"/>
      <c r="G23" s="328"/>
      <c r="H23" s="328"/>
      <c r="I23" s="328"/>
      <c r="J23" s="328"/>
      <c r="K23" s="328"/>
      <c r="L23" s="328"/>
      <c r="M23" s="328"/>
      <c r="N23" s="328"/>
      <c r="O23" s="328"/>
    </row>
    <row r="24" spans="2:7" ht="12.75">
      <c r="B24" s="50"/>
      <c r="C24" s="71"/>
      <c r="D24" s="71"/>
      <c r="E24" s="71"/>
      <c r="F24" s="72"/>
      <c r="G24" s="71"/>
    </row>
    <row r="25" spans="2:15" ht="26.25" customHeight="1">
      <c r="B25" s="57" t="s">
        <v>63</v>
      </c>
      <c r="C25" s="328" t="s">
        <v>187</v>
      </c>
      <c r="D25" s="326"/>
      <c r="E25" s="326"/>
      <c r="F25" s="326"/>
      <c r="G25" s="326"/>
      <c r="H25" s="326"/>
      <c r="I25" s="326"/>
      <c r="J25" s="326"/>
      <c r="K25" s="326"/>
      <c r="L25" s="326"/>
      <c r="M25" s="326"/>
      <c r="N25" s="326"/>
      <c r="O25" s="326"/>
    </row>
    <row r="26" spans="2:7" ht="12.75">
      <c r="B26" s="50"/>
      <c r="C26" s="71"/>
      <c r="D26" s="71"/>
      <c r="E26" s="71"/>
      <c r="F26" s="72"/>
      <c r="G26" s="71"/>
    </row>
    <row r="27" spans="2:7" ht="12.75">
      <c r="B27" s="50" t="s">
        <v>54</v>
      </c>
      <c r="C27" s="71"/>
      <c r="D27" s="71"/>
      <c r="E27" s="71"/>
      <c r="F27" s="72"/>
      <c r="G27" s="71"/>
    </row>
    <row r="28" spans="3:7" ht="12.75">
      <c r="C28" s="71"/>
      <c r="D28" s="71"/>
      <c r="E28" s="71"/>
      <c r="F28" s="72"/>
      <c r="G28" s="71"/>
    </row>
    <row r="29" spans="2:7" ht="12.75">
      <c r="B29" s="50"/>
      <c r="C29" s="71"/>
      <c r="D29" s="71"/>
      <c r="E29" s="71"/>
      <c r="F29" s="72"/>
      <c r="G29" s="71"/>
    </row>
    <row r="30" spans="2:6" ht="12.75">
      <c r="B30" s="50"/>
      <c r="F30" s="60"/>
    </row>
    <row r="31" ht="12.75">
      <c r="F31" s="60"/>
    </row>
    <row r="32" spans="2:15" ht="12.75">
      <c r="B32" s="50" t="s">
        <v>26</v>
      </c>
      <c r="C32" s="58"/>
      <c r="D32" s="58"/>
      <c r="I32" s="58"/>
      <c r="L32" s="327" t="s">
        <v>27</v>
      </c>
      <c r="M32" s="327"/>
      <c r="N32" s="327"/>
      <c r="O32" s="327"/>
    </row>
    <row r="33" spans="2:10" ht="12.75">
      <c r="B33" s="50" t="s">
        <v>28</v>
      </c>
      <c r="C33" s="50"/>
      <c r="D33" s="50"/>
      <c r="I33" s="50"/>
      <c r="J33" s="58"/>
    </row>
    <row r="34" spans="2:11" ht="12.75">
      <c r="B34" s="50" t="s">
        <v>29</v>
      </c>
      <c r="C34" s="50"/>
      <c r="D34" s="50"/>
      <c r="I34" s="50"/>
      <c r="J34" s="58"/>
      <c r="K34" s="58"/>
    </row>
    <row r="35" spans="2:11" ht="12.75">
      <c r="B35" s="50" t="s">
        <v>192</v>
      </c>
      <c r="C35" s="58"/>
      <c r="D35" s="58"/>
      <c r="I35" s="58"/>
      <c r="J35" s="74"/>
      <c r="K35" s="74"/>
    </row>
    <row r="36" spans="2:14" ht="12.75">
      <c r="B36" s="50" t="s">
        <v>30</v>
      </c>
      <c r="C36" s="58"/>
      <c r="D36" s="58"/>
      <c r="J36" s="74"/>
      <c r="L36" s="19" t="s">
        <v>104</v>
      </c>
      <c r="N36" s="126" t="s">
        <v>66</v>
      </c>
    </row>
    <row r="41" spans="3:14" s="51" customFormat="1" ht="12.75">
      <c r="C41" s="52"/>
      <c r="D41" s="75"/>
      <c r="E41" s="54"/>
      <c r="F41" s="53"/>
      <c r="G41" s="53"/>
      <c r="J41" s="55"/>
      <c r="K41" s="55"/>
      <c r="L41" s="54"/>
      <c r="M41" s="76"/>
      <c r="N41" s="49"/>
    </row>
    <row r="42" spans="3:14" s="51" customFormat="1" ht="12.75">
      <c r="C42" s="52"/>
      <c r="D42" s="75"/>
      <c r="E42" s="54"/>
      <c r="F42" s="53"/>
      <c r="G42" s="53"/>
      <c r="J42" s="55"/>
      <c r="K42" s="55"/>
      <c r="L42" s="54"/>
      <c r="M42" s="76"/>
      <c r="N42" s="49"/>
    </row>
    <row r="43" spans="3:14" s="51" customFormat="1" ht="12.75">
      <c r="C43" s="52"/>
      <c r="D43" s="75"/>
      <c r="E43" s="54"/>
      <c r="F43" s="53"/>
      <c r="G43" s="53"/>
      <c r="J43" s="55"/>
      <c r="K43" s="55"/>
      <c r="L43" s="54"/>
      <c r="M43" s="76"/>
      <c r="N43" s="49"/>
    </row>
    <row r="44" spans="3:14" s="51" customFormat="1" ht="12.75">
      <c r="C44" s="52"/>
      <c r="D44" s="75"/>
      <c r="E44" s="54"/>
      <c r="F44" s="53"/>
      <c r="G44" s="53"/>
      <c r="J44" s="55"/>
      <c r="K44" s="55"/>
      <c r="L44" s="54"/>
      <c r="M44" s="76"/>
      <c r="N44" s="49"/>
    </row>
    <row r="45" spans="3:14" s="51" customFormat="1" ht="12.75">
      <c r="C45" s="52"/>
      <c r="D45" s="75"/>
      <c r="E45" s="54"/>
      <c r="F45" s="53"/>
      <c r="G45" s="53"/>
      <c r="J45" s="55"/>
      <c r="K45" s="55"/>
      <c r="L45" s="54"/>
      <c r="M45" s="76"/>
      <c r="N45" s="49"/>
    </row>
    <row r="46" spans="2:7" ht="12.75">
      <c r="B46" s="50"/>
      <c r="C46" s="71"/>
      <c r="D46" s="71"/>
      <c r="E46" s="71"/>
      <c r="F46" s="72"/>
      <c r="G46" s="71"/>
    </row>
  </sheetData>
  <sheetProtection/>
  <mergeCells count="8">
    <mergeCell ref="C8:O8"/>
    <mergeCell ref="I13:O13"/>
    <mergeCell ref="I17:O17"/>
    <mergeCell ref="L32:O32"/>
    <mergeCell ref="C23:O23"/>
    <mergeCell ref="C25:O25"/>
    <mergeCell ref="I19:O19"/>
    <mergeCell ref="C21:O21"/>
  </mergeCells>
  <printOptions horizontalCentered="1"/>
  <pageMargins left="0.5" right="0.25" top="1" bottom="0.5" header="0.5" footer="0.5"/>
  <pageSetup fitToHeight="1" fitToWidth="1"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B3:H40"/>
  <sheetViews>
    <sheetView showGridLines="0" zoomScaleSheetLayoutView="100" workbookViewId="0" topLeftCell="A1">
      <selection activeCell="G22" sqref="G22"/>
    </sheetView>
  </sheetViews>
  <sheetFormatPr defaultColWidth="9.140625" defaultRowHeight="12.75"/>
  <cols>
    <col min="1" max="1" width="9.140625" style="167" customWidth="1"/>
    <col min="2" max="2" width="4.57421875" style="167" customWidth="1"/>
    <col min="3" max="3" width="17.28125" style="167" customWidth="1"/>
    <col min="4" max="4" width="16.7109375" style="167" customWidth="1"/>
    <col min="5" max="5" width="15.7109375" style="167" customWidth="1"/>
    <col min="6" max="7" width="16.57421875" style="167" bestFit="1" customWidth="1"/>
    <col min="8" max="16384" width="9.140625" style="167" customWidth="1"/>
  </cols>
  <sheetData>
    <row r="3" spans="2:7" ht="12.75">
      <c r="B3" s="330" t="s">
        <v>113</v>
      </c>
      <c r="C3" s="330"/>
      <c r="D3" s="330"/>
      <c r="E3" s="330"/>
      <c r="F3" s="330"/>
      <c r="G3" s="330"/>
    </row>
    <row r="6" spans="2:7" ht="12.75">
      <c r="B6" s="168"/>
      <c r="C6" s="168"/>
      <c r="D6" s="168"/>
      <c r="E6" s="168"/>
      <c r="F6" s="169"/>
      <c r="G6" s="169" t="s">
        <v>0</v>
      </c>
    </row>
    <row r="7" spans="2:7" ht="12.75">
      <c r="B7" s="170"/>
      <c r="C7" s="171"/>
      <c r="D7" s="171"/>
      <c r="E7" s="171"/>
      <c r="F7" s="172" t="s">
        <v>114</v>
      </c>
      <c r="G7" s="173" t="s">
        <v>114</v>
      </c>
    </row>
    <row r="8" spans="2:7" ht="12.75">
      <c r="B8" s="174"/>
      <c r="C8" s="168"/>
      <c r="D8" s="168"/>
      <c r="E8" s="168"/>
      <c r="F8" s="175" t="s">
        <v>188</v>
      </c>
      <c r="G8" s="176" t="s">
        <v>122</v>
      </c>
    </row>
    <row r="9" spans="2:7" ht="12.75">
      <c r="B9" s="170"/>
      <c r="C9" s="171"/>
      <c r="D9" s="171"/>
      <c r="E9" s="171"/>
      <c r="F9" s="179"/>
      <c r="G9" s="272"/>
    </row>
    <row r="10" spans="2:7" ht="12.75">
      <c r="B10" s="180" t="s">
        <v>115</v>
      </c>
      <c r="C10" s="181"/>
      <c r="D10" s="181"/>
      <c r="E10" s="181"/>
      <c r="F10" s="182">
        <f>+SEBI!I33</f>
        <v>4061</v>
      </c>
      <c r="G10" s="273">
        <v>3263.59</v>
      </c>
    </row>
    <row r="11" spans="2:7" ht="12.75">
      <c r="B11" s="177" t="s">
        <v>116</v>
      </c>
      <c r="C11" s="178"/>
      <c r="D11" s="178"/>
      <c r="E11" s="178"/>
      <c r="F11" s="183">
        <f>+G17</f>
        <v>858.14</v>
      </c>
      <c r="G11" s="274">
        <v>724.45</v>
      </c>
    </row>
    <row r="12" spans="2:7" ht="12.75">
      <c r="B12" s="278" t="s">
        <v>117</v>
      </c>
      <c r="C12" s="178"/>
      <c r="D12" s="178"/>
      <c r="E12" s="178"/>
      <c r="F12" s="183">
        <f>F10+F11</f>
        <v>4919.14</v>
      </c>
      <c r="G12" s="183">
        <f>G10+G11</f>
        <v>3988.04</v>
      </c>
    </row>
    <row r="13" spans="2:7" ht="12.75">
      <c r="B13" s="177"/>
      <c r="C13" s="178"/>
      <c r="D13" s="178"/>
      <c r="E13" s="178"/>
      <c r="F13" s="183"/>
      <c r="G13" s="274"/>
    </row>
    <row r="14" spans="2:7" ht="12.75">
      <c r="B14" s="180" t="s">
        <v>118</v>
      </c>
      <c r="C14" s="181"/>
      <c r="D14" s="181"/>
      <c r="E14" s="181"/>
      <c r="F14" s="276"/>
      <c r="G14" s="274"/>
    </row>
    <row r="15" spans="2:7" ht="12.75">
      <c r="B15" s="177" t="s">
        <v>8</v>
      </c>
      <c r="C15" s="178" t="s">
        <v>119</v>
      </c>
      <c r="D15" s="178"/>
      <c r="E15" s="178"/>
      <c r="F15" s="322">
        <v>406.1</v>
      </c>
      <c r="G15" s="277">
        <v>1500</v>
      </c>
    </row>
    <row r="16" spans="2:7" ht="12.75">
      <c r="B16" s="278" t="s">
        <v>9</v>
      </c>
      <c r="C16" s="229" t="s">
        <v>179</v>
      </c>
      <c r="D16" s="178"/>
      <c r="E16" s="178"/>
      <c r="F16" s="284">
        <v>-0.6</v>
      </c>
      <c r="G16" s="283">
        <v>-3.97</v>
      </c>
    </row>
    <row r="17" spans="2:8" ht="12.75">
      <c r="B17" s="278" t="s">
        <v>10</v>
      </c>
      <c r="C17" s="178" t="s">
        <v>120</v>
      </c>
      <c r="D17" s="178"/>
      <c r="E17" s="178"/>
      <c r="F17" s="184">
        <f>F12-F15-F16-F19-F20</f>
        <v>61.309999999999945</v>
      </c>
      <c r="G17" s="275">
        <v>858.14</v>
      </c>
      <c r="H17" s="185"/>
    </row>
    <row r="18" spans="2:7" ht="12.75">
      <c r="B18" s="347" t="s">
        <v>121</v>
      </c>
      <c r="C18" s="348"/>
      <c r="D18" s="348"/>
      <c r="E18" s="349"/>
      <c r="F18" s="323"/>
      <c r="G18" s="320"/>
    </row>
    <row r="19" spans="2:7" ht="12.75">
      <c r="B19" s="350" t="s">
        <v>197</v>
      </c>
      <c r="C19" s="348"/>
      <c r="D19" s="348"/>
      <c r="E19" s="349"/>
      <c r="F19" s="323">
        <v>2003.55</v>
      </c>
      <c r="G19" s="320">
        <v>1633.87</v>
      </c>
    </row>
    <row r="20" spans="2:7" ht="12.75">
      <c r="B20" s="351" t="s">
        <v>198</v>
      </c>
      <c r="C20" s="352"/>
      <c r="D20" s="352"/>
      <c r="E20" s="353"/>
      <c r="F20" s="324">
        <v>2448.78</v>
      </c>
      <c r="G20" s="331" t="s">
        <v>21</v>
      </c>
    </row>
    <row r="21" spans="2:7" ht="12.75">
      <c r="B21" s="321"/>
      <c r="C21" s="319"/>
      <c r="D21" s="319"/>
      <c r="E21" s="319"/>
      <c r="F21" s="186"/>
      <c r="G21" s="186"/>
    </row>
    <row r="22" spans="2:7" ht="12.75">
      <c r="B22" s="181"/>
      <c r="C22" s="181"/>
      <c r="D22" s="181"/>
      <c r="E22" s="181"/>
      <c r="F22" s="186"/>
      <c r="G22" s="186"/>
    </row>
    <row r="23" spans="2:7" ht="12.75">
      <c r="B23" s="229" t="s">
        <v>176</v>
      </c>
      <c r="C23" s="181"/>
      <c r="D23" s="181"/>
      <c r="E23" s="181"/>
      <c r="F23" s="186"/>
      <c r="G23" s="186"/>
    </row>
    <row r="25" ht="12.75">
      <c r="B25" s="187" t="s">
        <v>86</v>
      </c>
    </row>
    <row r="26" ht="12.75">
      <c r="B26" s="187"/>
    </row>
    <row r="27" spans="2:7" ht="25.5" customHeight="1">
      <c r="B27" s="188" t="s">
        <v>87</v>
      </c>
      <c r="C27" s="345" t="s">
        <v>189</v>
      </c>
      <c r="D27" s="346"/>
      <c r="E27" s="346"/>
      <c r="F27" s="346"/>
      <c r="G27" s="346"/>
    </row>
    <row r="28" spans="2:7" ht="12.75">
      <c r="B28" s="188"/>
      <c r="C28" s="189"/>
      <c r="D28" s="189"/>
      <c r="E28" s="189"/>
      <c r="F28" s="189"/>
      <c r="G28" s="189"/>
    </row>
    <row r="29" spans="2:7" s="190" customFormat="1" ht="54.75" customHeight="1">
      <c r="B29" s="188" t="s">
        <v>89</v>
      </c>
      <c r="C29" s="344" t="s">
        <v>199</v>
      </c>
      <c r="D29" s="344"/>
      <c r="E29" s="344"/>
      <c r="F29" s="344"/>
      <c r="G29" s="344"/>
    </row>
    <row r="30" spans="2:7" s="190" customFormat="1" ht="12.75">
      <c r="B30" s="188"/>
      <c r="C30" s="285"/>
      <c r="D30" s="285"/>
      <c r="E30" s="285"/>
      <c r="F30" s="285"/>
      <c r="G30" s="285"/>
    </row>
    <row r="31" spans="2:7" ht="27.75" customHeight="1">
      <c r="B31" s="188" t="s">
        <v>90</v>
      </c>
      <c r="C31" s="344" t="s">
        <v>194</v>
      </c>
      <c r="D31" s="344"/>
      <c r="E31" s="344"/>
      <c r="F31" s="344"/>
      <c r="G31" s="344"/>
    </row>
    <row r="32" spans="2:7" ht="12.75">
      <c r="B32" s="188"/>
      <c r="C32" s="191"/>
      <c r="D32" s="191"/>
      <c r="E32" s="191"/>
      <c r="F32" s="191"/>
      <c r="G32" s="191"/>
    </row>
    <row r="33" spans="2:7" ht="24.75" customHeight="1">
      <c r="B33" s="188" t="s">
        <v>91</v>
      </c>
      <c r="C33" s="329" t="s">
        <v>195</v>
      </c>
      <c r="D33" s="329"/>
      <c r="E33" s="329"/>
      <c r="F33" s="329"/>
      <c r="G33" s="329"/>
    </row>
    <row r="36" spans="5:8" ht="12.75">
      <c r="E36" s="327" t="s">
        <v>27</v>
      </c>
      <c r="F36" s="327"/>
      <c r="G36" s="327"/>
      <c r="H36" s="327"/>
    </row>
    <row r="37" spans="6:8" ht="12.75">
      <c r="F37" s="19"/>
      <c r="G37" s="19"/>
      <c r="H37" s="19"/>
    </row>
    <row r="38" spans="6:8" ht="12.75">
      <c r="F38" s="19"/>
      <c r="G38" s="19"/>
      <c r="H38" s="19"/>
    </row>
    <row r="39" spans="6:8" ht="12.75">
      <c r="F39" s="19"/>
      <c r="G39" s="19"/>
      <c r="H39" s="19"/>
    </row>
    <row r="40" spans="5:7" ht="12.75">
      <c r="E40" s="19" t="s">
        <v>104</v>
      </c>
      <c r="G40" s="126" t="s">
        <v>66</v>
      </c>
    </row>
  </sheetData>
  <mergeCells count="9">
    <mergeCell ref="E36:H36"/>
    <mergeCell ref="C33:G33"/>
    <mergeCell ref="B3:G3"/>
    <mergeCell ref="C29:G29"/>
    <mergeCell ref="C27:G27"/>
    <mergeCell ref="C31:G31"/>
    <mergeCell ref="B18:E18"/>
    <mergeCell ref="B19:E19"/>
    <mergeCell ref="B20:E20"/>
  </mergeCells>
  <printOptions horizontalCentered="1"/>
  <pageMargins left="0.57" right="0.5" top="1" bottom="1" header="0.5" footer="0.5"/>
  <pageSetup fitToHeight="1" fitToWidth="1" horizontalDpi="300" verticalDpi="300" orientation="portrait" paperSize="8" r:id="rId1"/>
</worksheet>
</file>

<file path=xl/worksheets/sheet5.xml><?xml version="1.0" encoding="utf-8"?>
<worksheet xmlns="http://schemas.openxmlformats.org/spreadsheetml/2006/main" xmlns:r="http://schemas.openxmlformats.org/officeDocument/2006/relationships">
  <dimension ref="B3:M56"/>
  <sheetViews>
    <sheetView showGridLines="0" zoomScale="90" zoomScaleNormal="90" zoomScaleSheetLayoutView="75" zoomScalePageLayoutView="0" workbookViewId="0" topLeftCell="A22">
      <selection activeCell="J38" sqref="J38"/>
    </sheetView>
  </sheetViews>
  <sheetFormatPr defaultColWidth="9.140625" defaultRowHeight="12.75"/>
  <cols>
    <col min="1" max="1" width="2.28125" style="167" customWidth="1"/>
    <col min="2" max="2" width="3.7109375" style="167" customWidth="1"/>
    <col min="3" max="3" width="9.140625" style="167" customWidth="1"/>
    <col min="4" max="5" width="6.8515625" style="167" customWidth="1"/>
    <col min="6" max="6" width="9.140625" style="167" customWidth="1"/>
    <col min="7" max="7" width="5.140625" style="167" customWidth="1"/>
    <col min="8" max="8" width="4.7109375" style="167" customWidth="1"/>
    <col min="9" max="9" width="5.140625" style="208" customWidth="1"/>
    <col min="10" max="10" width="14.28125" style="167" customWidth="1"/>
    <col min="11" max="11" width="14.00390625" style="167" customWidth="1"/>
    <col min="12" max="12" width="9.140625" style="167" customWidth="1"/>
    <col min="13" max="13" width="9.28125" style="167" bestFit="1" customWidth="1"/>
    <col min="14" max="16384" width="9.140625" style="167" customWidth="1"/>
  </cols>
  <sheetData>
    <row r="3" spans="2:11" ht="12.75">
      <c r="B3" s="364" t="s">
        <v>124</v>
      </c>
      <c r="C3" s="364"/>
      <c r="D3" s="364"/>
      <c r="E3" s="364"/>
      <c r="F3" s="364"/>
      <c r="G3" s="364"/>
      <c r="H3" s="364"/>
      <c r="I3" s="364"/>
      <c r="J3" s="364"/>
      <c r="K3" s="364"/>
    </row>
    <row r="4" spans="2:11" ht="12.75">
      <c r="B4" s="364" t="s">
        <v>190</v>
      </c>
      <c r="C4" s="364"/>
      <c r="D4" s="364"/>
      <c r="E4" s="364"/>
      <c r="F4" s="364"/>
      <c r="G4" s="364"/>
      <c r="H4" s="364"/>
      <c r="I4" s="364"/>
      <c r="J4" s="364"/>
      <c r="K4" s="364"/>
    </row>
    <row r="5" spans="2:11" ht="5.25" customHeight="1">
      <c r="B5" s="203"/>
      <c r="C5" s="203"/>
      <c r="D5" s="203"/>
      <c r="E5" s="203"/>
      <c r="F5" s="203"/>
      <c r="G5" s="203"/>
      <c r="H5" s="203"/>
      <c r="J5" s="203"/>
      <c r="K5" s="203"/>
    </row>
    <row r="6" spans="2:11" ht="12.75">
      <c r="B6" s="279"/>
      <c r="C6" s="280"/>
      <c r="D6" s="280"/>
      <c r="E6" s="280"/>
      <c r="F6" s="280"/>
      <c r="G6" s="280"/>
      <c r="H6" s="280"/>
      <c r="I6" s="281"/>
      <c r="J6" s="280"/>
      <c r="K6" s="282" t="s">
        <v>0</v>
      </c>
    </row>
    <row r="7" spans="2:11" ht="25.5" customHeight="1">
      <c r="B7" s="170"/>
      <c r="C7" s="171"/>
      <c r="D7" s="171"/>
      <c r="E7" s="171"/>
      <c r="F7" s="171"/>
      <c r="G7" s="171"/>
      <c r="H7" s="171"/>
      <c r="I7" s="209"/>
      <c r="J7" s="360" t="s">
        <v>125</v>
      </c>
      <c r="K7" s="361"/>
    </row>
    <row r="8" spans="2:11" ht="12.75">
      <c r="B8" s="174"/>
      <c r="C8" s="168"/>
      <c r="D8" s="168"/>
      <c r="E8" s="168"/>
      <c r="F8" s="168"/>
      <c r="G8" s="168"/>
      <c r="H8" s="168"/>
      <c r="I8" s="210"/>
      <c r="J8" s="204" t="s">
        <v>181</v>
      </c>
      <c r="K8" s="204" t="s">
        <v>111</v>
      </c>
    </row>
    <row r="9" spans="2:11" ht="12.75">
      <c r="B9" s="230"/>
      <c r="C9" s="231"/>
      <c r="D9" s="231"/>
      <c r="E9" s="231"/>
      <c r="F9" s="231"/>
      <c r="G9" s="231"/>
      <c r="H9" s="231"/>
      <c r="I9" s="232"/>
      <c r="J9" s="233"/>
      <c r="K9" s="233"/>
    </row>
    <row r="10" spans="2:11" ht="12.75">
      <c r="B10" s="234" t="s">
        <v>126</v>
      </c>
      <c r="C10" s="235"/>
      <c r="D10" s="235"/>
      <c r="E10" s="235"/>
      <c r="F10" s="235"/>
      <c r="G10" s="236"/>
      <c r="H10" s="236"/>
      <c r="I10" s="237"/>
      <c r="J10" s="213">
        <v>28242.33</v>
      </c>
      <c r="K10" s="213">
        <v>24875.59</v>
      </c>
    </row>
    <row r="11" spans="2:11" ht="12.75">
      <c r="B11" s="238"/>
      <c r="C11" s="239"/>
      <c r="D11" s="239"/>
      <c r="E11" s="239"/>
      <c r="F11" s="239"/>
      <c r="G11" s="240"/>
      <c r="H11" s="240"/>
      <c r="I11" s="241"/>
      <c r="J11" s="205"/>
      <c r="K11" s="205"/>
    </row>
    <row r="12" spans="2:11" ht="12.75">
      <c r="B12" s="242" t="s">
        <v>103</v>
      </c>
      <c r="C12" s="243"/>
      <c r="D12" s="243"/>
      <c r="E12" s="243"/>
      <c r="F12" s="243"/>
      <c r="G12" s="231"/>
      <c r="H12" s="231"/>
      <c r="I12" s="232" t="s">
        <v>127</v>
      </c>
      <c r="J12" s="214">
        <v>19135.87</v>
      </c>
      <c r="K12" s="214">
        <v>16556.14</v>
      </c>
    </row>
    <row r="13" spans="2:11" ht="12.75">
      <c r="B13" s="212" t="s">
        <v>84</v>
      </c>
      <c r="C13" s="239"/>
      <c r="D13" s="239"/>
      <c r="E13" s="239"/>
      <c r="F13" s="239"/>
      <c r="G13" s="240"/>
      <c r="H13" s="240"/>
      <c r="I13" s="241" t="s">
        <v>128</v>
      </c>
      <c r="J13" s="205">
        <v>254.9</v>
      </c>
      <c r="K13" s="205">
        <v>215.82</v>
      </c>
    </row>
    <row r="14" spans="2:11" ht="12.75">
      <c r="B14" s="234" t="s">
        <v>6</v>
      </c>
      <c r="C14" s="235"/>
      <c r="D14" s="235"/>
      <c r="E14" s="235"/>
      <c r="F14" s="235"/>
      <c r="G14" s="236"/>
      <c r="H14" s="236"/>
      <c r="I14" s="244" t="s">
        <v>129</v>
      </c>
      <c r="J14" s="213">
        <f>+J12+J13</f>
        <v>19390.77</v>
      </c>
      <c r="K14" s="215">
        <f>0+(+K12+K13)</f>
        <v>16771.96</v>
      </c>
    </row>
    <row r="15" spans="2:11" ht="12.75">
      <c r="B15" s="238"/>
      <c r="C15" s="239"/>
      <c r="D15" s="239"/>
      <c r="E15" s="239"/>
      <c r="F15" s="239"/>
      <c r="G15" s="240"/>
      <c r="H15" s="240"/>
      <c r="I15" s="245"/>
      <c r="J15" s="205"/>
      <c r="K15" s="206"/>
    </row>
    <row r="16" spans="2:11" ht="12.75">
      <c r="B16" s="246" t="s">
        <v>79</v>
      </c>
      <c r="C16" s="243"/>
      <c r="D16" s="243"/>
      <c r="E16" s="243"/>
      <c r="F16" s="243"/>
      <c r="G16" s="231"/>
      <c r="H16" s="231"/>
      <c r="I16" s="232"/>
      <c r="J16" s="222"/>
      <c r="K16" s="216"/>
    </row>
    <row r="17" spans="2:11" ht="27" customHeight="1">
      <c r="B17" s="211" t="s">
        <v>8</v>
      </c>
      <c r="C17" s="366" t="s">
        <v>80</v>
      </c>
      <c r="D17" s="366"/>
      <c r="E17" s="366"/>
      <c r="F17" s="366"/>
      <c r="G17" s="366"/>
      <c r="H17" s="367"/>
      <c r="I17" s="241"/>
      <c r="J17" s="205">
        <f>194.77</f>
        <v>194.77</v>
      </c>
      <c r="K17" s="205">
        <v>-160.9</v>
      </c>
    </row>
    <row r="18" spans="2:11" ht="12.75">
      <c r="B18" s="211" t="s">
        <v>9</v>
      </c>
      <c r="C18" s="247" t="s">
        <v>81</v>
      </c>
      <c r="D18" s="248"/>
      <c r="E18" s="248"/>
      <c r="F18" s="248"/>
      <c r="G18" s="240"/>
      <c r="H18" s="240"/>
      <c r="I18" s="241"/>
      <c r="J18" s="217">
        <f>5904.4+46.97-0.17</f>
        <v>5951.2</v>
      </c>
      <c r="K18" s="217">
        <v>5025.96</v>
      </c>
    </row>
    <row r="19" spans="2:11" ht="12.75">
      <c r="B19" s="211" t="s">
        <v>10</v>
      </c>
      <c r="C19" s="248" t="s">
        <v>130</v>
      </c>
      <c r="D19" s="248"/>
      <c r="E19" s="248"/>
      <c r="F19" s="248"/>
      <c r="G19" s="240"/>
      <c r="H19" s="240"/>
      <c r="I19" s="241"/>
      <c r="J19" s="217">
        <v>825.98</v>
      </c>
      <c r="K19" s="217">
        <v>1040.62</v>
      </c>
    </row>
    <row r="20" spans="2:11" ht="12.75">
      <c r="B20" s="211" t="s">
        <v>11</v>
      </c>
      <c r="C20" s="248" t="s">
        <v>131</v>
      </c>
      <c r="D20" s="248"/>
      <c r="E20" s="248"/>
      <c r="F20" s="248"/>
      <c r="G20" s="240"/>
      <c r="H20" s="240"/>
      <c r="I20" s="241"/>
      <c r="J20" s="205">
        <v>1464.02</v>
      </c>
      <c r="K20" s="205">
        <v>1322.77</v>
      </c>
    </row>
    <row r="21" spans="2:11" ht="12.75">
      <c r="B21" s="211" t="s">
        <v>13</v>
      </c>
      <c r="C21" s="248" t="s">
        <v>14</v>
      </c>
      <c r="D21" s="248"/>
      <c r="E21" s="248"/>
      <c r="F21" s="248"/>
      <c r="G21" s="240"/>
      <c r="H21" s="240"/>
      <c r="I21" s="241"/>
      <c r="J21" s="205">
        <v>643.9</v>
      </c>
      <c r="K21" s="205">
        <v>580.86</v>
      </c>
    </row>
    <row r="22" spans="2:11" ht="12.75">
      <c r="B22" s="211" t="s">
        <v>15</v>
      </c>
      <c r="C22" s="247" t="s">
        <v>16</v>
      </c>
      <c r="D22" s="248"/>
      <c r="E22" s="248"/>
      <c r="F22" s="248"/>
      <c r="G22" s="240"/>
      <c r="H22" s="240"/>
      <c r="I22" s="241"/>
      <c r="J22" s="205">
        <v>4375.8</v>
      </c>
      <c r="K22" s="205">
        <f>4255.26</f>
        <v>4255.26</v>
      </c>
    </row>
    <row r="23" spans="2:11" ht="12.75">
      <c r="B23" s="212" t="s">
        <v>151</v>
      </c>
      <c r="C23" s="239"/>
      <c r="D23" s="239"/>
      <c r="E23" s="239"/>
      <c r="F23" s="239"/>
      <c r="G23" s="240"/>
      <c r="H23" s="240"/>
      <c r="I23" s="241" t="s">
        <v>132</v>
      </c>
      <c r="J23" s="205">
        <f>+SUM(J17:J22)</f>
        <v>13455.670000000002</v>
      </c>
      <c r="K23" s="205">
        <f>+SUM(K17:K22)</f>
        <v>12064.57</v>
      </c>
    </row>
    <row r="24" spans="2:11" ht="27.75" customHeight="1">
      <c r="B24" s="365" t="s">
        <v>85</v>
      </c>
      <c r="C24" s="366"/>
      <c r="D24" s="366"/>
      <c r="E24" s="366"/>
      <c r="F24" s="366"/>
      <c r="G24" s="366"/>
      <c r="H24" s="367"/>
      <c r="I24" s="241" t="s">
        <v>133</v>
      </c>
      <c r="J24" s="205">
        <f>+J14-J23</f>
        <v>5935.0999999999985</v>
      </c>
      <c r="K24" s="205">
        <f>+K14-K23</f>
        <v>4707.389999999999</v>
      </c>
    </row>
    <row r="25" spans="2:11" ht="12.75" customHeight="1">
      <c r="B25" s="365" t="s">
        <v>5</v>
      </c>
      <c r="C25" s="368"/>
      <c r="D25" s="368"/>
      <c r="E25" s="368"/>
      <c r="F25" s="368"/>
      <c r="G25" s="368"/>
      <c r="H25" s="369"/>
      <c r="I25" s="245" t="s">
        <v>134</v>
      </c>
      <c r="J25" s="205">
        <v>363.99</v>
      </c>
      <c r="K25" s="205">
        <f>294.13+1.93</f>
        <v>296.06</v>
      </c>
    </row>
    <row r="26" spans="2:11" ht="12.75">
      <c r="B26" s="365" t="s">
        <v>105</v>
      </c>
      <c r="C26" s="368"/>
      <c r="D26" s="368"/>
      <c r="E26" s="368"/>
      <c r="F26" s="368"/>
      <c r="G26" s="368"/>
      <c r="H26" s="369"/>
      <c r="I26" s="245" t="s">
        <v>135</v>
      </c>
      <c r="J26" s="205">
        <f>+J24+J25</f>
        <v>6299.089999999998</v>
      </c>
      <c r="K26" s="205">
        <f>+K24+K25</f>
        <v>5003.45</v>
      </c>
    </row>
    <row r="27" spans="2:11" ht="15" customHeight="1">
      <c r="B27" s="212" t="s">
        <v>17</v>
      </c>
      <c r="C27" s="239"/>
      <c r="D27" s="239"/>
      <c r="E27" s="239"/>
      <c r="F27" s="239"/>
      <c r="G27" s="240"/>
      <c r="H27" s="240"/>
      <c r="I27" s="245" t="s">
        <v>136</v>
      </c>
      <c r="J27" s="205">
        <v>53.38</v>
      </c>
      <c r="K27" s="205">
        <v>18.69</v>
      </c>
    </row>
    <row r="28" spans="2:11" ht="12.75">
      <c r="B28" s="370" t="s">
        <v>152</v>
      </c>
      <c r="C28" s="371"/>
      <c r="D28" s="371"/>
      <c r="E28" s="371"/>
      <c r="F28" s="371"/>
      <c r="G28" s="371"/>
      <c r="H28" s="372"/>
      <c r="I28" s="244" t="s">
        <v>138</v>
      </c>
      <c r="J28" s="213">
        <f>+J26-J27</f>
        <v>6245.709999999998</v>
      </c>
      <c r="K28" s="213">
        <f>+K26-K27</f>
        <v>4984.76</v>
      </c>
    </row>
    <row r="29" spans="2:11" ht="12.75">
      <c r="B29" s="249" t="s">
        <v>7</v>
      </c>
      <c r="C29" s="250"/>
      <c r="D29" s="250"/>
      <c r="E29" s="250"/>
      <c r="F29" s="250"/>
      <c r="G29" s="251"/>
      <c r="H29" s="251"/>
      <c r="I29" s="252"/>
      <c r="J29" s="223"/>
      <c r="K29" s="218"/>
    </row>
    <row r="30" spans="2:11" ht="12.75">
      <c r="B30" s="212" t="s">
        <v>83</v>
      </c>
      <c r="C30" s="239"/>
      <c r="D30" s="239"/>
      <c r="E30" s="239"/>
      <c r="F30" s="239"/>
      <c r="G30" s="240"/>
      <c r="H30" s="240"/>
      <c r="I30" s="245" t="s">
        <v>139</v>
      </c>
      <c r="J30" s="205">
        <v>2034.93</v>
      </c>
      <c r="K30" s="205">
        <v>1625.38</v>
      </c>
    </row>
    <row r="31" spans="2:11" s="190" customFormat="1" ht="44.25" customHeight="1">
      <c r="B31" s="362" t="s">
        <v>153</v>
      </c>
      <c r="C31" s="363"/>
      <c r="D31" s="363"/>
      <c r="E31" s="363"/>
      <c r="F31" s="363"/>
      <c r="G31" s="363"/>
      <c r="H31" s="363"/>
      <c r="I31" s="245" t="s">
        <v>141</v>
      </c>
      <c r="J31" s="205">
        <f>+J28-J30</f>
        <v>4210.779999999998</v>
      </c>
      <c r="K31" s="205">
        <f>+K28-K30</f>
        <v>3359.38</v>
      </c>
    </row>
    <row r="32" spans="2:11" s="190" customFormat="1" ht="12.75">
      <c r="B32" s="362" t="s">
        <v>137</v>
      </c>
      <c r="C32" s="363"/>
      <c r="D32" s="363"/>
      <c r="E32" s="363"/>
      <c r="F32" s="363"/>
      <c r="G32" s="363"/>
      <c r="H32" s="363"/>
      <c r="I32" s="245" t="s">
        <v>142</v>
      </c>
      <c r="J32" s="205">
        <v>6.24</v>
      </c>
      <c r="K32" s="205">
        <v>6.14</v>
      </c>
    </row>
    <row r="33" spans="2:11" s="190" customFormat="1" ht="26.25" customHeight="1">
      <c r="B33" s="362" t="s">
        <v>154</v>
      </c>
      <c r="C33" s="363"/>
      <c r="D33" s="363"/>
      <c r="E33" s="363"/>
      <c r="F33" s="363"/>
      <c r="G33" s="363"/>
      <c r="H33" s="363"/>
      <c r="I33" s="245" t="s">
        <v>144</v>
      </c>
      <c r="J33" s="205">
        <f>+J31+J32</f>
        <v>4217.019999999998</v>
      </c>
      <c r="K33" s="205">
        <f>+K31+K32</f>
        <v>3365.52</v>
      </c>
    </row>
    <row r="34" spans="2:11" s="190" customFormat="1" ht="12.75">
      <c r="B34" s="362" t="s">
        <v>140</v>
      </c>
      <c r="C34" s="363"/>
      <c r="D34" s="363"/>
      <c r="E34" s="363"/>
      <c r="F34" s="363"/>
      <c r="G34" s="363"/>
      <c r="H34" s="363"/>
      <c r="I34" s="245" t="s">
        <v>145</v>
      </c>
      <c r="J34" s="205">
        <v>48.84</v>
      </c>
      <c r="K34" s="205">
        <v>40.93</v>
      </c>
    </row>
    <row r="35" spans="2:11" s="190" customFormat="1" ht="12.75">
      <c r="B35" s="362" t="s">
        <v>159</v>
      </c>
      <c r="C35" s="363"/>
      <c r="D35" s="363"/>
      <c r="E35" s="363"/>
      <c r="F35" s="363"/>
      <c r="G35" s="363"/>
      <c r="H35" s="363"/>
      <c r="I35" s="245" t="s">
        <v>148</v>
      </c>
      <c r="J35" s="205">
        <f>+J33-J34</f>
        <v>4168.179999999998</v>
      </c>
      <c r="K35" s="205">
        <f>+K33-K34</f>
        <v>3324.59</v>
      </c>
    </row>
    <row r="36" spans="2:11" s="190" customFormat="1" ht="12.75">
      <c r="B36" s="362" t="s">
        <v>18</v>
      </c>
      <c r="C36" s="363"/>
      <c r="D36" s="363"/>
      <c r="E36" s="363"/>
      <c r="F36" s="363"/>
      <c r="G36" s="363"/>
      <c r="H36" s="363"/>
      <c r="I36" s="245" t="s">
        <v>155</v>
      </c>
      <c r="J36" s="205">
        <v>381.82</v>
      </c>
      <c r="K36" s="205">
        <v>377.44</v>
      </c>
    </row>
    <row r="37" spans="2:11" s="190" customFormat="1" ht="12.75">
      <c r="B37" s="362" t="s">
        <v>143</v>
      </c>
      <c r="C37" s="363"/>
      <c r="D37" s="363"/>
      <c r="E37" s="363"/>
      <c r="F37" s="363"/>
      <c r="G37" s="363"/>
      <c r="H37" s="363"/>
      <c r="I37" s="241"/>
      <c r="J37" s="205"/>
      <c r="K37" s="206"/>
    </row>
    <row r="38" spans="2:13" ht="27.75" customHeight="1">
      <c r="B38" s="354" t="s">
        <v>20</v>
      </c>
      <c r="C38" s="355"/>
      <c r="D38" s="355"/>
      <c r="E38" s="355"/>
      <c r="F38" s="355"/>
      <c r="G38" s="355"/>
      <c r="H38" s="356"/>
      <c r="I38" s="245" t="s">
        <v>156</v>
      </c>
      <c r="J38" s="219">
        <f>14076.49-59.22</f>
        <v>14017.27</v>
      </c>
      <c r="K38" s="219">
        <v>13590.72</v>
      </c>
      <c r="M38" s="325"/>
    </row>
    <row r="39" spans="2:11" ht="12.75">
      <c r="B39" s="254" t="s">
        <v>178</v>
      </c>
      <c r="C39" s="255"/>
      <c r="D39" s="255"/>
      <c r="E39" s="255"/>
      <c r="F39" s="255"/>
      <c r="G39" s="240"/>
      <c r="H39" s="240"/>
      <c r="I39" s="245" t="s">
        <v>157</v>
      </c>
      <c r="J39" s="224"/>
      <c r="K39" s="206"/>
    </row>
    <row r="40" spans="2:11" ht="12.75">
      <c r="B40" s="256"/>
      <c r="C40" s="257" t="s">
        <v>146</v>
      </c>
      <c r="D40" s="257"/>
      <c r="E40" s="257"/>
      <c r="F40" s="257"/>
      <c r="G40" s="240"/>
      <c r="H40" s="240"/>
      <c r="I40" s="241"/>
      <c r="J40" s="220">
        <v>11.01</v>
      </c>
      <c r="K40" s="220">
        <v>8.82</v>
      </c>
    </row>
    <row r="41" spans="2:11" ht="12.75">
      <c r="B41" s="256"/>
      <c r="C41" s="255" t="s">
        <v>147</v>
      </c>
      <c r="D41" s="257"/>
      <c r="E41" s="257"/>
      <c r="F41" s="257"/>
      <c r="G41" s="240"/>
      <c r="H41" s="240"/>
      <c r="I41" s="241"/>
      <c r="J41" s="220">
        <v>10.9</v>
      </c>
      <c r="K41" s="220">
        <v>8.81</v>
      </c>
    </row>
    <row r="42" spans="2:11" ht="12.75">
      <c r="B42" s="253" t="s">
        <v>78</v>
      </c>
      <c r="C42" s="239"/>
      <c r="D42" s="239"/>
      <c r="E42" s="239"/>
      <c r="F42" s="239"/>
      <c r="G42" s="240"/>
      <c r="H42" s="240"/>
      <c r="I42" s="245" t="s">
        <v>158</v>
      </c>
      <c r="J42" s="205"/>
      <c r="K42" s="206"/>
    </row>
    <row r="43" spans="2:11" ht="12.75">
      <c r="B43" s="258"/>
      <c r="C43" s="259" t="s">
        <v>149</v>
      </c>
      <c r="D43" s="260"/>
      <c r="E43" s="260"/>
      <c r="F43" s="260"/>
      <c r="G43" s="240"/>
      <c r="H43" s="240"/>
      <c r="I43" s="241"/>
      <c r="J43" s="137">
        <v>3803475806</v>
      </c>
      <c r="K43" s="221">
        <v>3753088129</v>
      </c>
    </row>
    <row r="44" spans="2:11" ht="12.75">
      <c r="B44" s="261"/>
      <c r="C44" s="262" t="s">
        <v>150</v>
      </c>
      <c r="D44" s="263"/>
      <c r="E44" s="263"/>
      <c r="F44" s="263"/>
      <c r="G44" s="236"/>
      <c r="H44" s="236"/>
      <c r="I44" s="237"/>
      <c r="J44" s="213">
        <v>99.61</v>
      </c>
      <c r="K44" s="213">
        <v>99.44</v>
      </c>
    </row>
    <row r="45" spans="2:11" ht="24" customHeight="1">
      <c r="B45" s="357" t="s">
        <v>168</v>
      </c>
      <c r="C45" s="358"/>
      <c r="D45" s="358"/>
      <c r="E45" s="358"/>
      <c r="F45" s="358"/>
      <c r="G45" s="358"/>
      <c r="H45" s="359"/>
      <c r="I45" s="245" t="s">
        <v>174</v>
      </c>
      <c r="J45" s="286" t="s">
        <v>171</v>
      </c>
      <c r="K45" s="287" t="s">
        <v>171</v>
      </c>
    </row>
    <row r="46" spans="2:11" ht="12.75">
      <c r="B46" s="264" t="s">
        <v>8</v>
      </c>
      <c r="C46" s="265" t="s">
        <v>169</v>
      </c>
      <c r="D46" s="265"/>
      <c r="E46" s="265"/>
      <c r="F46" s="240"/>
      <c r="G46" s="240"/>
      <c r="H46" s="266"/>
      <c r="I46" s="241"/>
      <c r="J46" s="288" t="s">
        <v>175</v>
      </c>
      <c r="K46" s="289" t="s">
        <v>175</v>
      </c>
    </row>
    <row r="47" spans="2:11" ht="12.75">
      <c r="B47" s="264" t="s">
        <v>9</v>
      </c>
      <c r="C47" s="265" t="s">
        <v>170</v>
      </c>
      <c r="D47" s="265"/>
      <c r="E47" s="265"/>
      <c r="F47" s="240"/>
      <c r="G47" s="240"/>
      <c r="H47" s="266"/>
      <c r="I47" s="241"/>
      <c r="J47" s="288" t="s">
        <v>173</v>
      </c>
      <c r="K47" s="290" t="s">
        <v>173</v>
      </c>
    </row>
    <row r="48" spans="2:11" ht="3.75" customHeight="1">
      <c r="B48" s="267"/>
      <c r="C48" s="268"/>
      <c r="D48" s="268"/>
      <c r="E48" s="268"/>
      <c r="F48" s="236"/>
      <c r="G48" s="236"/>
      <c r="H48" s="269"/>
      <c r="I48" s="237"/>
      <c r="J48" s="270"/>
      <c r="K48" s="270"/>
    </row>
    <row r="52" spans="3:11" ht="12.75">
      <c r="C52" s="207"/>
      <c r="I52" s="327" t="s">
        <v>27</v>
      </c>
      <c r="J52" s="327"/>
      <c r="K52" s="327"/>
    </row>
    <row r="53" spans="10:11" ht="12.75">
      <c r="J53" s="19"/>
      <c r="K53" s="19"/>
    </row>
    <row r="54" spans="10:11" ht="12.75">
      <c r="J54" s="19"/>
      <c r="K54" s="19"/>
    </row>
    <row r="55" spans="5:11" ht="12.75">
      <c r="E55" s="207"/>
      <c r="J55" s="19"/>
      <c r="K55" s="19"/>
    </row>
    <row r="56" spans="5:11" ht="12.75">
      <c r="E56" s="207"/>
      <c r="H56" s="19" t="s">
        <v>104</v>
      </c>
      <c r="K56" s="318" t="s">
        <v>196</v>
      </c>
    </row>
  </sheetData>
  <sheetProtection/>
  <mergeCells count="18">
    <mergeCell ref="B3:K3"/>
    <mergeCell ref="B4:K4"/>
    <mergeCell ref="B35:H35"/>
    <mergeCell ref="B24:H24"/>
    <mergeCell ref="B25:H25"/>
    <mergeCell ref="B26:H26"/>
    <mergeCell ref="B28:H28"/>
    <mergeCell ref="C17:H17"/>
    <mergeCell ref="B31:H31"/>
    <mergeCell ref="B32:H32"/>
    <mergeCell ref="I52:K52"/>
    <mergeCell ref="B38:H38"/>
    <mergeCell ref="B45:H45"/>
    <mergeCell ref="J7:K7"/>
    <mergeCell ref="B36:H36"/>
    <mergeCell ref="B37:H37"/>
    <mergeCell ref="B33:H33"/>
    <mergeCell ref="B34:H34"/>
  </mergeCells>
  <printOptions horizontalCentered="1"/>
  <pageMargins left="0.22" right="0.31" top="1" bottom="0.69" header="0.5" footer="0.5"/>
  <pageSetup horizontalDpi="600" verticalDpi="600" orientation="portrait" paperSize="8"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arnab1</cp:lastModifiedBy>
  <cp:lastPrinted>2010-05-21T07:31:45Z</cp:lastPrinted>
  <dcterms:created xsi:type="dcterms:W3CDTF">2007-10-13T06:28:20Z</dcterms:created>
  <dcterms:modified xsi:type="dcterms:W3CDTF">2010-05-21T09:31:30Z</dcterms:modified>
  <cp:category/>
  <cp:version/>
  <cp:contentType/>
  <cp:contentStatus/>
</cp:coreProperties>
</file>