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1970" windowHeight="3120" tabRatio="816" activeTab="2"/>
  </bookViews>
  <sheets>
    <sheet name="segment" sheetId="1" r:id="rId1"/>
    <sheet name="Segment Notes" sheetId="2" r:id="rId2"/>
    <sheet name="sebi" sheetId="3" r:id="rId3"/>
  </sheets>
  <definedNames>
    <definedName name="_xlnm.Print_Area" localSheetId="2">'sebi'!$B$3:$H$71</definedName>
    <definedName name="_xlnm.Print_Area" localSheetId="0">'segment'!$B$3:$G$62</definedName>
    <definedName name="_xlnm.Print_Area" localSheetId="1">'Segment Notes'!$B$5:$L$55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<sst xmlns="http://schemas.openxmlformats.org/spreadsheetml/2006/main" count="166" uniqueCount="127">
  <si>
    <t xml:space="preserve">     ITC Welcomgroup chain. Capital employed of Rs.  970  Crores (31.12.2002- Rs. 917 Crores) includes Rs.  836  Crores</t>
  </si>
  <si>
    <t xml:space="preserve">     (31.12.2002 - Rs. 810 Crores) relating to the recently opened hotels at Mumbai and Kolkata as well as capital work in progress</t>
  </si>
  <si>
    <t xml:space="preserve">      Rs. 802 Crores (31.12.2002 - Rs. 874 Crores) being legacy assets acquired by the Company as part and parcel of the schemes</t>
  </si>
  <si>
    <t>(iv)  During the quarter, 65,356 Ordinary Shares of Rs. 10/- each were issued and allotted under the ITC Employee Stock Option Scheme.</t>
  </si>
  <si>
    <t>(6) As at 31st December 2003, the total capital employed of the Company of Rs. 6575 Crores (31.12.2002 - Rs. 5461 Crores) included</t>
  </si>
  <si>
    <t>Dated : 30th January, 2004</t>
  </si>
  <si>
    <t xml:space="preserve">   (31.12.2002 - Rs. 907 Crores) in respect of disputed State taxes,</t>
  </si>
  <si>
    <t xml:space="preserve"> * Before considering provision of Rs. 1263 Crores</t>
  </si>
  <si>
    <t xml:space="preserve">      Consequently, the issued and paid up share capital of the Company stands increased to Rs. 247,58,60,730/-.</t>
  </si>
  <si>
    <t>(vi)  During the quarter, the Company entered into an Agreement with M/s Bilt Industrial Packaging Company Limited for purchase</t>
  </si>
  <si>
    <t xml:space="preserve">      of its paperboards business consisting primarily of the 65,000 MT per annum manufacturing facility at Thekkampatty Village,</t>
  </si>
  <si>
    <t xml:space="preserve">      permissions and fulfilment of agreed conditions. </t>
  </si>
  <si>
    <t xml:space="preserve">      Coimbatore District, Tamil Nadu, at a consideration of Rs. 233 crores, payable over a period of 5 years, subject to statutory</t>
  </si>
  <si>
    <t xml:space="preserve">    the impact of the global slump in international  travel during the earlier part of this year, and the holding cost in </t>
  </si>
  <si>
    <t xml:space="preserve">     period last year due to :</t>
  </si>
  <si>
    <t xml:space="preserve">     During the nine months ended 31st December, 2003, the Agri Business revenues / results witnessed a degrowth over the same</t>
  </si>
  <si>
    <t xml:space="preserve">            (Rs. 76 Crores for nine months ended 31.12.2003 as against Rs. 456 Crores for nine months ended 31.12. 2002); and</t>
  </si>
  <si>
    <t>EARNING PER SHARE (Basic) (Rs.)</t>
  </si>
  <si>
    <t>(v)   During the quarter, 8 Investor complaints were received, which were promptly attended to by the Company. No complaints were</t>
  </si>
  <si>
    <t>(viii) The above is as per Clause 41 of the Listing Agreement and does not take into account the excise issues disputed by the Company.</t>
  </si>
  <si>
    <t xml:space="preserve">      Kanpur and Pune.</t>
  </si>
  <si>
    <t xml:space="preserve">(vii) The Company's shares have been delisted from the Stock Exchanges at Ahmedabad, Bangalore, Cochin, Delhi, Hyderabad, </t>
  </si>
  <si>
    <t xml:space="preserve">                  : Others                                        - Branded Garments, Greeting Cards, Stationery &amp; Gifts, Packaged Foods (Staples,</t>
  </si>
  <si>
    <t>1. Segment Revenue</t>
  </si>
  <si>
    <t>(3) The geographical segments considered for disclosure are :</t>
  </si>
  <si>
    <t xml:space="preserve">       - Sales within India </t>
  </si>
  <si>
    <t xml:space="preserve">       - Sales outside India </t>
  </si>
  <si>
    <t>GROSS INCOME</t>
  </si>
  <si>
    <t>NET SALES TURNOVER</t>
  </si>
  <si>
    <t>OTHER INCOME</t>
  </si>
  <si>
    <t>NET INCOME (1+2)</t>
  </si>
  <si>
    <t>Less:</t>
  </si>
  <si>
    <t>DEPRECIATION</t>
  </si>
  <si>
    <t>PROVISION FOR TAXATION</t>
  </si>
  <si>
    <t>(Rs. in Crores)</t>
  </si>
  <si>
    <t>TOTAL EXPENDITURE</t>
  </si>
  <si>
    <t xml:space="preserve">Notes </t>
  </si>
  <si>
    <t>(1) The Company's corporate strategy aims at creating multiple drivers of growth anchored on its core competencies.The Company</t>
  </si>
  <si>
    <t xml:space="preserve">     is currently focused on four business groups : FMCG, Hotels, Paperboards, Paper &amp; Packaging, and Agri Business. The Company's</t>
  </si>
  <si>
    <t xml:space="preserve">     organisational structure and governance processes are designed to support effective management of multiple businesses while</t>
  </si>
  <si>
    <t xml:space="preserve">     retaining focus on each one of them.</t>
  </si>
  <si>
    <t>(2) The business groups comprise the following :</t>
  </si>
  <si>
    <t xml:space="preserve">       FMCG : Cigarettes                                 - Cigarettes &amp; Smoking mixtures. </t>
  </si>
  <si>
    <t xml:space="preserve">       Hotels                                                      - Hoteliering.</t>
  </si>
  <si>
    <t xml:space="preserve">       Paperboards, Paper &amp; Packaging           - Paperboards, Paper including Specialty Paper and Packaging. </t>
  </si>
  <si>
    <t xml:space="preserve">       Agri Business                                          - Agri commodities such as rice, soya, wheat, coffee and leaf tobacco.</t>
  </si>
  <si>
    <t xml:space="preserve">Registered Office : </t>
  </si>
  <si>
    <t>For and on behalf of the Board</t>
  </si>
  <si>
    <t xml:space="preserve">Virginia House, 37 J.L. Nehru Road, </t>
  </si>
  <si>
    <t>Kolkata 700 071, India</t>
  </si>
  <si>
    <t>Place : Kolkata, India</t>
  </si>
  <si>
    <t>Executive Director</t>
  </si>
  <si>
    <t>Chairman</t>
  </si>
  <si>
    <t xml:space="preserve">      Branded Packaged Foods Business and sources leaf tobacco for the Cigarettes Business. </t>
  </si>
  <si>
    <t>(3) The number of investor complaints pending at the beginning of the quarter was __, received and disposed off during</t>
  </si>
  <si>
    <t xml:space="preserve">      the quarter was __ and __ are lying unresolved at the end of the quarter. </t>
  </si>
  <si>
    <t>(4)  In its Hotels business, the Company has been engaged in implementing its strategic investment plans to complete the</t>
  </si>
  <si>
    <t>(7) Figures for the previous year have been recast to conform to current presentation.</t>
  </si>
  <si>
    <t>Limited Review</t>
  </si>
  <si>
    <t xml:space="preserve">      </t>
  </si>
  <si>
    <t xml:space="preserve">      facilitating exit from the Financial Services and Edible Oil  Businesses in 1997.</t>
  </si>
  <si>
    <t xml:space="preserve">     (c)  significant appreciation of the Rupee against the US Dollar.</t>
  </si>
  <si>
    <t xml:space="preserve">(5) The Company's Agri Business markets agri commodities in the export and domestic markets; supplies agri raw materials to the </t>
  </si>
  <si>
    <t xml:space="preserve">     (a)  transporters' strike in April 2003;</t>
  </si>
  <si>
    <t xml:space="preserve">     (b)  significant reduction in the size of export opportunity in non basmati rice which was available last year </t>
  </si>
  <si>
    <t>ended</t>
  </si>
  <si>
    <t/>
  </si>
  <si>
    <t xml:space="preserve">     a) FMCG    - Cigarettes</t>
  </si>
  <si>
    <t xml:space="preserve">                        Total FMCG</t>
  </si>
  <si>
    <t xml:space="preserve">     b) Hotels</t>
  </si>
  <si>
    <t xml:space="preserve">     c) Agri Business</t>
  </si>
  <si>
    <t xml:space="preserve">     d) Paperboards, Paper &amp; Packaging</t>
  </si>
  <si>
    <t xml:space="preserve">                          Total </t>
  </si>
  <si>
    <t>Gross sales / Income from operations</t>
  </si>
  <si>
    <t>2. Segment Results</t>
  </si>
  <si>
    <t xml:space="preserve">                         Total FMCG</t>
  </si>
  <si>
    <t xml:space="preserve">                           Total </t>
  </si>
  <si>
    <t xml:space="preserve">     Less :   i)  Interest (Net)</t>
  </si>
  <si>
    <t>Total Profit Before Tax</t>
  </si>
  <si>
    <t>3. Capital Employed</t>
  </si>
  <si>
    <t xml:space="preserve">     a) FMCG    - Cigarettes *</t>
  </si>
  <si>
    <t>Total Segment Capital Employed</t>
  </si>
  <si>
    <t>31.03.2003</t>
  </si>
  <si>
    <t xml:space="preserve">Segment-wise Revenue, Results and Capital Employed for the </t>
  </si>
  <si>
    <t>a)  (Increase) / decrease in stock-in-trade</t>
  </si>
  <si>
    <t>b)  Consumption of raw materials, etc.</t>
  </si>
  <si>
    <t>c)  Staff cost</t>
  </si>
  <si>
    <t>d)  Other expenditure</t>
  </si>
  <si>
    <t>PROFIT BEFORE TAX (1+2-3-4-5)</t>
  </si>
  <si>
    <t>INTEREST (Net)</t>
  </si>
  <si>
    <t>NET PROFIT (6-7)</t>
  </si>
  <si>
    <t>AGGREGATE OF NON-PROMOTER SHAREHOLDING</t>
  </si>
  <si>
    <t xml:space="preserve"> -  NUMBER OF SHARES</t>
  </si>
  <si>
    <t>-</t>
  </si>
  <si>
    <t>ITC  LIMITED</t>
  </si>
  <si>
    <t>Quarter</t>
  </si>
  <si>
    <t>Twelve months</t>
  </si>
  <si>
    <t>(Ordinary shares of Rs. 10/- each)</t>
  </si>
  <si>
    <t>RESERVES EXCLUDING REVALUATION RESERVES</t>
  </si>
  <si>
    <t xml:space="preserve"> -  PERCENTAGE OF SHAREHOLDING </t>
  </si>
  <si>
    <t xml:space="preserve">                         - Others</t>
  </si>
  <si>
    <t xml:space="preserve">     Less :  Inter-segment revenue</t>
  </si>
  <si>
    <t xml:space="preserve">                ii)  Other un-allocable expenditure</t>
  </si>
  <si>
    <t xml:space="preserve">                      net of un-allocable income</t>
  </si>
  <si>
    <t xml:space="preserve">   the levy / collection of which has been stayed. </t>
  </si>
  <si>
    <t>Notes :</t>
  </si>
  <si>
    <t xml:space="preserve">       pending either at the beginning or at the end of the quarter.</t>
  </si>
  <si>
    <t>(ii)   Figures for the previous year have been re-arranged wherever necessary.</t>
  </si>
  <si>
    <t>(iii)  Gross Income comprises Segment Revenue and Other Income.</t>
  </si>
  <si>
    <t>EARNING PER SHARE (Diluted) (Rs.)</t>
  </si>
  <si>
    <t xml:space="preserve">     in respect of the second hotel under construction in Mumbai.</t>
  </si>
  <si>
    <t>The Limited Review, as required under Clause 41 of the Listing Agreement has been completed and the related Report forwarded to the</t>
  </si>
  <si>
    <t>(3) Segment results of the new business activities namely 'FMCG : Others ' largely reflect start up and business development costs.</t>
  </si>
  <si>
    <t xml:space="preserve">    The segment results for Hotels continue to reflect the depreciation charge and the gestation cost of the newly opened hotels,</t>
  </si>
  <si>
    <t xml:space="preserve">     respect of Hotel Searock which has been the subject matter of a prolonged legal dispute.</t>
  </si>
  <si>
    <t>PAID UP EQUITY SHARE CAPITAL</t>
  </si>
  <si>
    <t xml:space="preserve">                                                                             Confectionery, Snack Foods,  Ready to Eat Food)  </t>
  </si>
  <si>
    <t xml:space="preserve">                                                                       - Agarbattis and  Matches sourced from the small scale sector.</t>
  </si>
  <si>
    <t>Unaudited Financial Results (Provisional) for the Quarter and Nine Months ended 31st December, 2003</t>
  </si>
  <si>
    <t>31.12.2003</t>
  </si>
  <si>
    <t>31.12.2002</t>
  </si>
  <si>
    <t>Nine Months</t>
  </si>
  <si>
    <t xml:space="preserve">Quarter and Nine Months Ended 31st December, 2003 </t>
  </si>
  <si>
    <t>(i)   The above results were reviewed by the Audit Committee and approved at the meeting of the Board of Directors of the Company</t>
  </si>
  <si>
    <t xml:space="preserve">      held on 30th January, 2004.</t>
  </si>
  <si>
    <t>Stock Exchanges. This Report does not have any impact on the above 'Results and Notes' for the Quarter and Nine Months ended</t>
  </si>
  <si>
    <t>31st December, 2003 which needs to be explained.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</si>
</sst>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#,##0.000"/>
    <numFmt numFmtId="173" formatCode="#,##0.0"/>
    <numFmt numFmtId="174" formatCode="0.00;[Red]0.00"/>
    <numFmt numFmtId="175" formatCode="#,##0.0000"/>
    <numFmt numFmtId="176" formatCode="0.00_);[Red]\(0.00\)"/>
    <numFmt numFmtId="177" formatCode="0.0_);[Red]\(0.0\)"/>
    <numFmt numFmtId="178" formatCode="0_);[Red]\(0\)"/>
    <numFmt numFmtId="179" formatCode="0.000_);[Red]\(0.000\)"/>
    <numFmt numFmtId="180" formatCode="0.0000_);[Red]\(0.0000\)"/>
    <numFmt numFmtId="181" formatCode="0.00000_);[Red]\(0.00000\)"/>
    <numFmt numFmtId="182" formatCode="0.00_)"/>
    <numFmt numFmtId="183" formatCode="_(* #,##0.0_);_(* \(#,##0.0\);_(* &quot;-&quot;??_);_(@_)"/>
    <numFmt numFmtId="184" formatCode="_(* #,##0_);_(* \(#,##0\);_(* &quot;-&quot;??_);_(@_)"/>
    <numFmt numFmtId="185" formatCode="0_);\(0\)"/>
    <numFmt numFmtId="186" formatCode="0.00_);\(0.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3" xfId="0" applyFont="1" applyBorder="1" applyAlignment="1">
      <alignment/>
    </xf>
    <xf numFmtId="185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185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85" fontId="4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185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/>
    </xf>
    <xf numFmtId="185" fontId="4" fillId="0" borderId="9" xfId="0" applyNumberFormat="1" applyFont="1" applyBorder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4" fillId="0" borderId="1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86" fontId="0" fillId="0" borderId="0" xfId="0" applyNumberFormat="1" applyAlignment="1">
      <alignment/>
    </xf>
    <xf numFmtId="2" fontId="11" fillId="0" borderId="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186" fontId="5" fillId="0" borderId="6" xfId="0" applyNumberFormat="1" applyFont="1" applyBorder="1" applyAlignment="1">
      <alignment horizontal="right"/>
    </xf>
    <xf numFmtId="186" fontId="5" fillId="0" borderId="3" xfId="0" applyNumberFormat="1" applyFont="1" applyBorder="1" applyAlignment="1">
      <alignment horizontal="right"/>
    </xf>
    <xf numFmtId="186" fontId="5" fillId="0" borderId="1" xfId="0" applyNumberFormat="1" applyFont="1" applyBorder="1" applyAlignment="1">
      <alignment horizontal="right"/>
    </xf>
    <xf numFmtId="186" fontId="5" fillId="0" borderId="4" xfId="0" applyNumberFormat="1" applyFont="1" applyBorder="1" applyAlignment="1">
      <alignment horizontal="right"/>
    </xf>
    <xf numFmtId="186" fontId="5" fillId="0" borderId="2" xfId="0" applyNumberFormat="1" applyFont="1" applyBorder="1" applyAlignment="1">
      <alignment horizontal="right"/>
    </xf>
    <xf numFmtId="186" fontId="5" fillId="0" borderId="5" xfId="0" applyNumberFormat="1" applyFont="1" applyBorder="1" applyAlignment="1">
      <alignment horizontal="right"/>
    </xf>
    <xf numFmtId="186" fontId="0" fillId="0" borderId="1" xfId="0" applyNumberFormat="1" applyBorder="1" applyAlignment="1">
      <alignment/>
    </xf>
    <xf numFmtId="186" fontId="0" fillId="0" borderId="4" xfId="0" applyNumberFormat="1" applyBorder="1" applyAlignment="1">
      <alignment/>
    </xf>
    <xf numFmtId="186" fontId="0" fillId="0" borderId="10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2" xfId="0" applyNumberFormat="1" applyBorder="1" applyAlignment="1">
      <alignment/>
    </xf>
    <xf numFmtId="186" fontId="0" fillId="0" borderId="5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5" fillId="0" borderId="2" xfId="0" applyNumberFormat="1" applyFont="1" applyBorder="1" applyAlignment="1">
      <alignment/>
    </xf>
    <xf numFmtId="186" fontId="0" fillId="0" borderId="11" xfId="0" applyNumberFormat="1" applyBorder="1" applyAlignment="1">
      <alignment/>
    </xf>
    <xf numFmtId="186" fontId="5" fillId="0" borderId="10" xfId="0" applyNumberFormat="1" applyFont="1" applyBorder="1" applyAlignment="1">
      <alignment/>
    </xf>
    <xf numFmtId="186" fontId="0" fillId="0" borderId="3" xfId="0" applyNumberFormat="1" applyBorder="1" applyAlignment="1">
      <alignment/>
    </xf>
    <xf numFmtId="185" fontId="4" fillId="0" borderId="0" xfId="0" applyNumberFormat="1" applyFont="1" applyAlignment="1">
      <alignment horizontal="right"/>
    </xf>
    <xf numFmtId="2" fontId="1" fillId="0" borderId="3" xfId="0" applyNumberFormat="1" applyFont="1" applyBorder="1" applyAlignment="1">
      <alignment horizontal="right"/>
    </xf>
    <xf numFmtId="186" fontId="5" fillId="0" borderId="11" xfId="0" applyNumberFormat="1" applyFont="1" applyBorder="1" applyAlignment="1">
      <alignment/>
    </xf>
    <xf numFmtId="186" fontId="5" fillId="0" borderId="14" xfId="0" applyNumberFormat="1" applyFont="1" applyBorder="1" applyAlignment="1">
      <alignment/>
    </xf>
    <xf numFmtId="186" fontId="1" fillId="0" borderId="6" xfId="0" applyNumberFormat="1" applyFont="1" applyBorder="1" applyAlignment="1">
      <alignment horizontal="right"/>
    </xf>
    <xf numFmtId="186" fontId="1" fillId="0" borderId="1" xfId="0" applyNumberFormat="1" applyFont="1" applyBorder="1" applyAlignment="1">
      <alignment horizontal="right"/>
    </xf>
    <xf numFmtId="186" fontId="1" fillId="0" borderId="2" xfId="0" applyNumberFormat="1" applyFont="1" applyBorder="1" applyAlignment="1">
      <alignment horizontal="right"/>
    </xf>
    <xf numFmtId="186" fontId="1" fillId="0" borderId="12" xfId="0" applyNumberFormat="1" applyFont="1" applyBorder="1" applyAlignment="1">
      <alignment horizontal="right"/>
    </xf>
    <xf numFmtId="186" fontId="1" fillId="0" borderId="12" xfId="0" applyNumberFormat="1" applyFont="1" applyBorder="1" applyAlignment="1">
      <alignment horizontal="center"/>
    </xf>
    <xf numFmtId="186" fontId="11" fillId="0" borderId="15" xfId="0" applyNumberFormat="1" applyFont="1" applyBorder="1" applyAlignment="1">
      <alignment horizontal="center"/>
    </xf>
    <xf numFmtId="186" fontId="4" fillId="0" borderId="1" xfId="0" applyNumberFormat="1" applyFont="1" applyBorder="1" applyAlignment="1">
      <alignment horizontal="right"/>
    </xf>
    <xf numFmtId="186" fontId="4" fillId="0" borderId="1" xfId="0" applyNumberFormat="1" applyFont="1" applyBorder="1" applyAlignment="1">
      <alignment horizontal="center"/>
    </xf>
    <xf numFmtId="186" fontId="12" fillId="0" borderId="3" xfId="0" applyNumberFormat="1" applyFont="1" applyBorder="1" applyAlignment="1">
      <alignment horizontal="center"/>
    </xf>
    <xf numFmtId="186" fontId="4" fillId="0" borderId="1" xfId="0" applyNumberFormat="1" applyFont="1" applyBorder="1" applyAlignment="1">
      <alignment/>
    </xf>
    <xf numFmtId="186" fontId="12" fillId="0" borderId="4" xfId="0" applyNumberFormat="1" applyFont="1" applyBorder="1" applyAlignment="1">
      <alignment/>
    </xf>
    <xf numFmtId="186" fontId="12" fillId="0" borderId="4" xfId="0" applyNumberFormat="1" applyFont="1" applyBorder="1" applyAlignment="1">
      <alignment horizontal="right"/>
    </xf>
    <xf numFmtId="186" fontId="4" fillId="0" borderId="9" xfId="0" applyNumberFormat="1" applyFont="1" applyBorder="1" applyAlignment="1">
      <alignment horizontal="right"/>
    </xf>
    <xf numFmtId="186" fontId="4" fillId="0" borderId="9" xfId="0" applyNumberFormat="1" applyFont="1" applyBorder="1" applyAlignment="1">
      <alignment/>
    </xf>
    <xf numFmtId="186" fontId="12" fillId="0" borderId="7" xfId="0" applyNumberFormat="1" applyFont="1" applyBorder="1" applyAlignment="1">
      <alignment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/>
    </xf>
    <xf numFmtId="186" fontId="12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right"/>
    </xf>
    <xf numFmtId="186" fontId="4" fillId="0" borderId="11" xfId="0" applyNumberFormat="1" applyFont="1" applyBorder="1" applyAlignment="1">
      <alignment/>
    </xf>
    <xf numFmtId="186" fontId="12" fillId="0" borderId="11" xfId="0" applyNumberFormat="1" applyFont="1" applyBorder="1" applyAlignment="1">
      <alignment/>
    </xf>
    <xf numFmtId="186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1" fillId="0" borderId="16" xfId="0" applyNumberFormat="1" applyFont="1" applyBorder="1" applyAlignment="1">
      <alignment horizontal="right"/>
    </xf>
    <xf numFmtId="186" fontId="1" fillId="0" borderId="4" xfId="0" applyNumberFormat="1" applyFont="1" applyBorder="1" applyAlignment="1">
      <alignment horizontal="right"/>
    </xf>
    <xf numFmtId="186" fontId="11" fillId="0" borderId="10" xfId="0" applyNumberFormat="1" applyFont="1" applyBorder="1" applyAlignment="1">
      <alignment horizontal="right"/>
    </xf>
    <xf numFmtId="186" fontId="1" fillId="0" borderId="5" xfId="0" applyNumberFormat="1" applyFont="1" applyBorder="1" applyAlignment="1">
      <alignment horizontal="right"/>
    </xf>
    <xf numFmtId="186" fontId="11" fillId="0" borderId="11" xfId="0" applyNumberFormat="1" applyFont="1" applyBorder="1" applyAlignment="1">
      <alignment horizontal="right"/>
    </xf>
    <xf numFmtId="185" fontId="12" fillId="0" borderId="10" xfId="0" applyNumberFormat="1" applyFont="1" applyBorder="1" applyAlignment="1">
      <alignment horizontal="right"/>
    </xf>
    <xf numFmtId="185" fontId="12" fillId="0" borderId="10" xfId="0" applyNumberFormat="1" applyFont="1" applyBorder="1" applyAlignment="1">
      <alignment/>
    </xf>
    <xf numFmtId="186" fontId="5" fillId="0" borderId="4" xfId="0" applyNumberFormat="1" applyFont="1" applyBorder="1" applyAlignment="1">
      <alignment/>
    </xf>
    <xf numFmtId="186" fontId="5" fillId="0" borderId="7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1" fillId="0" borderId="6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right"/>
    </xf>
    <xf numFmtId="186" fontId="4" fillId="0" borderId="1" xfId="0" applyNumberFormat="1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186" fontId="4" fillId="0" borderId="3" xfId="0" applyNumberFormat="1" applyFont="1" applyBorder="1" applyAlignment="1">
      <alignment horizontal="right"/>
    </xf>
    <xf numFmtId="186" fontId="0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5" fillId="0" borderId="5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center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H62"/>
  <sheetViews>
    <sheetView zoomScale="75" zoomScaleNormal="75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" sqref="C1"/>
    </sheetView>
  </sheetViews>
  <sheetFormatPr defaultColWidth="8.88671875" defaultRowHeight="15"/>
  <cols>
    <col min="1" max="1" width="4.21484375" style="0" customWidth="1"/>
    <col min="2" max="2" width="36.4453125" style="0" customWidth="1"/>
    <col min="3" max="3" width="10.77734375" style="49" customWidth="1"/>
    <col min="4" max="4" width="10.4453125" style="49" customWidth="1"/>
    <col min="5" max="6" width="11.6640625" style="49" bestFit="1" customWidth="1"/>
    <col min="7" max="7" width="13.5546875" style="49" customWidth="1"/>
    <col min="8" max="8" width="13.4453125" style="18" bestFit="1" customWidth="1"/>
    <col min="9" max="9" width="13.99609375" style="14" bestFit="1" customWidth="1"/>
  </cols>
  <sheetData>
    <row r="3" spans="2:8" ht="20.25">
      <c r="B3" s="129" t="s">
        <v>94</v>
      </c>
      <c r="C3" s="129"/>
      <c r="D3" s="129"/>
      <c r="E3" s="129"/>
      <c r="F3" s="129"/>
      <c r="G3" s="129"/>
      <c r="H3" s="56"/>
    </row>
    <row r="5" spans="2:7" ht="15.75">
      <c r="B5" s="128" t="s">
        <v>83</v>
      </c>
      <c r="C5" s="128"/>
      <c r="D5" s="128"/>
      <c r="E5" s="128"/>
      <c r="F5" s="128"/>
      <c r="G5" s="128"/>
    </row>
    <row r="6" spans="2:7" ht="15.75">
      <c r="B6" s="128" t="s">
        <v>122</v>
      </c>
      <c r="C6" s="128"/>
      <c r="D6" s="128"/>
      <c r="E6" s="128"/>
      <c r="F6" s="128"/>
      <c r="G6" s="128"/>
    </row>
    <row r="8" ht="15">
      <c r="G8" s="124" t="s">
        <v>34</v>
      </c>
    </row>
    <row r="9" spans="2:8" ht="15.75">
      <c r="B9" s="20"/>
      <c r="C9" s="57" t="s">
        <v>95</v>
      </c>
      <c r="D9" s="58" t="s">
        <v>95</v>
      </c>
      <c r="E9" s="57" t="s">
        <v>121</v>
      </c>
      <c r="F9" s="57" t="s">
        <v>121</v>
      </c>
      <c r="G9" s="58" t="s">
        <v>96</v>
      </c>
      <c r="H9" s="17"/>
    </row>
    <row r="10" spans="2:8" ht="15.75">
      <c r="B10" s="21"/>
      <c r="C10" s="59" t="s">
        <v>65</v>
      </c>
      <c r="D10" s="60" t="s">
        <v>65</v>
      </c>
      <c r="E10" s="59" t="s">
        <v>65</v>
      </c>
      <c r="F10" s="60" t="s">
        <v>65</v>
      </c>
      <c r="G10" s="60" t="s">
        <v>65</v>
      </c>
      <c r="H10" s="17"/>
    </row>
    <row r="11" spans="2:8" ht="15.75">
      <c r="B11" s="22"/>
      <c r="C11" s="61" t="s">
        <v>119</v>
      </c>
      <c r="D11" s="62" t="s">
        <v>120</v>
      </c>
      <c r="E11" s="61" t="s">
        <v>119</v>
      </c>
      <c r="F11" s="62" t="s">
        <v>120</v>
      </c>
      <c r="G11" s="62" t="s">
        <v>82</v>
      </c>
      <c r="H11" s="17"/>
    </row>
    <row r="12" spans="2:8" ht="15">
      <c r="B12" s="21"/>
      <c r="C12" s="63"/>
      <c r="D12" s="64"/>
      <c r="E12" s="65"/>
      <c r="F12" s="65"/>
      <c r="G12" s="64" t="s">
        <v>66</v>
      </c>
      <c r="H12" s="17"/>
    </row>
    <row r="13" spans="2:8" ht="15">
      <c r="B13" s="21"/>
      <c r="C13" s="63"/>
      <c r="D13" s="64"/>
      <c r="E13" s="65"/>
      <c r="F13" s="65"/>
      <c r="G13" s="64"/>
      <c r="H13" s="17"/>
    </row>
    <row r="14" spans="2:8" ht="15.75">
      <c r="B14" s="23" t="s">
        <v>23</v>
      </c>
      <c r="C14" s="63"/>
      <c r="D14" s="64"/>
      <c r="E14" s="65"/>
      <c r="F14" s="65"/>
      <c r="G14" s="64"/>
      <c r="H14" s="17"/>
    </row>
    <row r="15" spans="2:8" ht="15">
      <c r="B15" s="21"/>
      <c r="C15" s="63"/>
      <c r="D15" s="64"/>
      <c r="E15" s="65"/>
      <c r="F15" s="65"/>
      <c r="G15" s="64"/>
      <c r="H15" s="17"/>
    </row>
    <row r="16" spans="2:8" ht="15">
      <c r="B16" s="21" t="s">
        <v>67</v>
      </c>
      <c r="C16" s="63">
        <v>2302.33</v>
      </c>
      <c r="D16" s="64">
        <v>2155.48</v>
      </c>
      <c r="E16" s="64">
        <v>6877.66</v>
      </c>
      <c r="F16" s="64">
        <v>6568.02</v>
      </c>
      <c r="G16" s="64">
        <v>8764</v>
      </c>
      <c r="H16" s="15"/>
    </row>
    <row r="17" spans="2:8" ht="15">
      <c r="B17" s="21" t="s">
        <v>100</v>
      </c>
      <c r="C17" s="67">
        <v>88.53</v>
      </c>
      <c r="D17" s="64">
        <v>37.01</v>
      </c>
      <c r="E17" s="64">
        <v>215.08</v>
      </c>
      <c r="F17" s="64">
        <v>63.73</v>
      </c>
      <c r="G17" s="68">
        <v>109.2</v>
      </c>
      <c r="H17" s="15"/>
    </row>
    <row r="18" spans="2:8" ht="15.75">
      <c r="B18" s="23" t="s">
        <v>68</v>
      </c>
      <c r="C18" s="70">
        <f>SUM(C16:C17)</f>
        <v>2390.86</v>
      </c>
      <c r="D18" s="111">
        <f>SUM(D16:D17)</f>
        <v>2192.4900000000002</v>
      </c>
      <c r="E18" s="111">
        <f>SUM(E16:E17)</f>
        <v>7092.74</v>
      </c>
      <c r="F18" s="111">
        <f>SUM(F16:F17)</f>
        <v>6631.75</v>
      </c>
      <c r="G18" s="111">
        <f>G16+G17</f>
        <v>8873.2</v>
      </c>
      <c r="H18" s="48"/>
    </row>
    <row r="19" spans="2:8" ht="15">
      <c r="B19" s="21"/>
      <c r="C19" s="63"/>
      <c r="D19" s="73"/>
      <c r="E19" s="65"/>
      <c r="F19" s="65"/>
      <c r="G19" s="64"/>
      <c r="H19" s="15"/>
    </row>
    <row r="20" spans="2:8" ht="15">
      <c r="B20" s="21" t="s">
        <v>69</v>
      </c>
      <c r="C20" s="64">
        <v>70.61</v>
      </c>
      <c r="D20" s="64">
        <v>54.05</v>
      </c>
      <c r="E20" s="64">
        <v>177.3</v>
      </c>
      <c r="F20" s="64">
        <v>135.5</v>
      </c>
      <c r="G20" s="64">
        <v>193.41</v>
      </c>
      <c r="H20" s="15"/>
    </row>
    <row r="21" spans="2:8" ht="15">
      <c r="B21" s="21" t="s">
        <v>70</v>
      </c>
      <c r="C21" s="64">
        <v>378.11</v>
      </c>
      <c r="D21" s="64">
        <v>397.47</v>
      </c>
      <c r="E21" s="64">
        <v>1112.31</v>
      </c>
      <c r="F21" s="64">
        <v>1293.46</v>
      </c>
      <c r="G21" s="64">
        <v>1658.14</v>
      </c>
      <c r="H21" s="15"/>
    </row>
    <row r="22" spans="2:8" ht="15">
      <c r="B22" s="21" t="s">
        <v>71</v>
      </c>
      <c r="C22" s="64">
        <v>314.14</v>
      </c>
      <c r="D22" s="64">
        <v>289.61</v>
      </c>
      <c r="E22" s="64">
        <v>918</v>
      </c>
      <c r="F22" s="64">
        <v>859.04</v>
      </c>
      <c r="G22" s="64">
        <v>1162.86</v>
      </c>
      <c r="H22" s="15"/>
    </row>
    <row r="23" spans="2:8" ht="15">
      <c r="B23" s="21"/>
      <c r="C23" s="67"/>
      <c r="D23" s="68"/>
      <c r="E23" s="71"/>
      <c r="F23" s="71"/>
      <c r="G23" s="68"/>
      <c r="H23" s="15"/>
    </row>
    <row r="24" spans="2:8" ht="15.75">
      <c r="B24" s="23" t="s">
        <v>72</v>
      </c>
      <c r="C24" s="72">
        <f>C18+C20+C21+C22</f>
        <v>3153.7200000000003</v>
      </c>
      <c r="D24" s="72">
        <f>D18+D20+D21+D22</f>
        <v>2933.6200000000003</v>
      </c>
      <c r="E24" s="72">
        <f>E18+E20+E21+E22</f>
        <v>9300.35</v>
      </c>
      <c r="F24" s="72">
        <f>F18+F20+F21+F22</f>
        <v>8919.75</v>
      </c>
      <c r="G24" s="110">
        <f>G18+G20+G21+G22</f>
        <v>11887.61</v>
      </c>
      <c r="H24" s="48"/>
    </row>
    <row r="25" spans="2:8" ht="15">
      <c r="B25" s="21"/>
      <c r="C25" s="63"/>
      <c r="D25" s="64"/>
      <c r="E25" s="65"/>
      <c r="F25" s="65"/>
      <c r="G25" s="64"/>
      <c r="H25" s="15"/>
    </row>
    <row r="26" spans="2:8" ht="15">
      <c r="B26" s="21" t="s">
        <v>101</v>
      </c>
      <c r="C26" s="63">
        <v>200.95</v>
      </c>
      <c r="D26" s="64">
        <v>188.48</v>
      </c>
      <c r="E26" s="64">
        <v>736.12</v>
      </c>
      <c r="F26" s="64">
        <v>674.27</v>
      </c>
      <c r="G26" s="64">
        <v>862.73</v>
      </c>
      <c r="H26" s="15"/>
    </row>
    <row r="27" spans="2:8" ht="15">
      <c r="B27" s="21"/>
      <c r="C27" s="67"/>
      <c r="D27" s="68"/>
      <c r="E27" s="71"/>
      <c r="F27" s="71"/>
      <c r="G27" s="68"/>
      <c r="H27" s="15"/>
    </row>
    <row r="28" spans="2:8" ht="15.75">
      <c r="B28" s="24" t="s">
        <v>73</v>
      </c>
      <c r="C28" s="76">
        <f>C24-C26</f>
        <v>2952.7700000000004</v>
      </c>
      <c r="D28" s="76">
        <f>D24-D26</f>
        <v>2745.1400000000003</v>
      </c>
      <c r="E28" s="76">
        <f>E24-E26</f>
        <v>8564.23</v>
      </c>
      <c r="F28" s="76">
        <f>F24-F26</f>
        <v>8245.48</v>
      </c>
      <c r="G28" s="125">
        <f>G24-G26</f>
        <v>11024.880000000001</v>
      </c>
      <c r="H28" s="48"/>
    </row>
    <row r="29" spans="2:8" ht="15">
      <c r="B29" s="21"/>
      <c r="C29" s="63"/>
      <c r="D29" s="73"/>
      <c r="E29" s="65"/>
      <c r="F29" s="65"/>
      <c r="G29" s="65"/>
      <c r="H29" s="25"/>
    </row>
    <row r="30" spans="2:8" ht="15.75">
      <c r="B30" s="23" t="s">
        <v>74</v>
      </c>
      <c r="C30" s="63"/>
      <c r="D30" s="64"/>
      <c r="E30" s="65"/>
      <c r="F30" s="65"/>
      <c r="G30" s="65"/>
      <c r="H30" s="25"/>
    </row>
    <row r="31" spans="2:8" ht="15">
      <c r="B31" s="21"/>
      <c r="C31" s="63"/>
      <c r="D31" s="64"/>
      <c r="E31" s="65"/>
      <c r="F31" s="65"/>
      <c r="G31" s="65"/>
      <c r="H31" s="25"/>
    </row>
    <row r="32" spans="2:8" ht="15">
      <c r="B32" s="21" t="s">
        <v>67</v>
      </c>
      <c r="C32" s="63">
        <v>510.91</v>
      </c>
      <c r="D32" s="64">
        <v>467.1</v>
      </c>
      <c r="E32" s="64">
        <v>1569.46</v>
      </c>
      <c r="F32" s="64">
        <v>1455.11</v>
      </c>
      <c r="G32" s="65">
        <v>1923.53</v>
      </c>
      <c r="H32" s="25"/>
    </row>
    <row r="33" spans="2:8" ht="15">
      <c r="B33" s="21" t="s">
        <v>100</v>
      </c>
      <c r="C33" s="63">
        <v>-37.59</v>
      </c>
      <c r="D33" s="64">
        <v>-30.92</v>
      </c>
      <c r="E33" s="68">
        <v>-113.39</v>
      </c>
      <c r="F33" s="64">
        <v>-78.66</v>
      </c>
      <c r="G33" s="71">
        <v>-122.44</v>
      </c>
      <c r="H33" s="25"/>
    </row>
    <row r="34" spans="2:8" ht="15.75">
      <c r="B34" s="23" t="s">
        <v>75</v>
      </c>
      <c r="C34" s="111">
        <f>C32+C33</f>
        <v>473.32000000000005</v>
      </c>
      <c r="D34" s="111">
        <f>D32+D33</f>
        <v>436.18</v>
      </c>
      <c r="E34" s="76">
        <f>E32+E33</f>
        <v>1456.07</v>
      </c>
      <c r="F34" s="111">
        <f>SUM(F32:F33)</f>
        <v>1376.4499999999998</v>
      </c>
      <c r="G34" s="77">
        <f>G32+G33</f>
        <v>1801.09</v>
      </c>
      <c r="H34" s="47"/>
    </row>
    <row r="35" spans="2:8" ht="15">
      <c r="B35" s="21"/>
      <c r="C35" s="63"/>
      <c r="D35" s="64"/>
      <c r="E35" s="65"/>
      <c r="F35" s="65"/>
      <c r="G35" s="65"/>
      <c r="H35" s="25"/>
    </row>
    <row r="36" spans="2:8" ht="15">
      <c r="B36" s="21" t="s">
        <v>69</v>
      </c>
      <c r="C36" s="63">
        <v>11.21</v>
      </c>
      <c r="D36" s="64">
        <v>5.65</v>
      </c>
      <c r="E36" s="64">
        <v>13.6</v>
      </c>
      <c r="F36" s="64">
        <v>5.37</v>
      </c>
      <c r="G36" s="65">
        <v>10.09</v>
      </c>
      <c r="H36" s="25"/>
    </row>
    <row r="37" spans="2:8" ht="15">
      <c r="B37" s="21" t="s">
        <v>70</v>
      </c>
      <c r="C37" s="63">
        <v>-1.18</v>
      </c>
      <c r="D37" s="64">
        <v>8.72</v>
      </c>
      <c r="E37" s="64">
        <v>66.22</v>
      </c>
      <c r="F37" s="64">
        <v>88.66</v>
      </c>
      <c r="G37" s="65">
        <v>84.05</v>
      </c>
      <c r="H37" s="25"/>
    </row>
    <row r="38" spans="2:8" ht="15">
      <c r="B38" s="21" t="s">
        <v>71</v>
      </c>
      <c r="C38" s="63">
        <v>59.68</v>
      </c>
      <c r="D38" s="64">
        <v>63.95</v>
      </c>
      <c r="E38" s="64">
        <v>174.15</v>
      </c>
      <c r="F38" s="64">
        <v>168.95</v>
      </c>
      <c r="G38" s="65">
        <v>226.27</v>
      </c>
      <c r="H38" s="25"/>
    </row>
    <row r="39" spans="2:8" ht="15">
      <c r="B39" s="21"/>
      <c r="C39" s="67"/>
      <c r="D39" s="68"/>
      <c r="E39" s="71"/>
      <c r="F39" s="71"/>
      <c r="G39" s="71"/>
      <c r="H39" s="25"/>
    </row>
    <row r="40" spans="2:8" ht="15.75">
      <c r="B40" s="23" t="s">
        <v>76</v>
      </c>
      <c r="C40" s="72">
        <f>C34+C36+C37+C38</f>
        <v>543.03</v>
      </c>
      <c r="D40" s="110">
        <f>D34+D36+D37+D38</f>
        <v>514.5</v>
      </c>
      <c r="E40" s="72">
        <f>E34+E36+E37+E38</f>
        <v>1710.04</v>
      </c>
      <c r="F40" s="72">
        <f>F34+F36+F37+F38</f>
        <v>1639.4299999999998</v>
      </c>
      <c r="G40" s="72">
        <f>G34+G36+G37+G38</f>
        <v>2121.5</v>
      </c>
      <c r="H40" s="47"/>
    </row>
    <row r="41" spans="2:8" ht="15">
      <c r="B41" s="21"/>
      <c r="C41" s="63"/>
      <c r="D41" s="64"/>
      <c r="E41" s="65"/>
      <c r="F41" s="65"/>
      <c r="G41" s="65"/>
      <c r="H41" s="25"/>
    </row>
    <row r="42" spans="2:8" ht="15">
      <c r="B42" s="21" t="s">
        <v>77</v>
      </c>
      <c r="C42" s="63">
        <v>7.17</v>
      </c>
      <c r="D42" s="64">
        <v>6.9</v>
      </c>
      <c r="E42" s="64">
        <v>16.61</v>
      </c>
      <c r="F42" s="64">
        <v>23.88</v>
      </c>
      <c r="G42" s="65">
        <v>29.84</v>
      </c>
      <c r="H42" s="25"/>
    </row>
    <row r="43" spans="2:8" ht="15">
      <c r="B43" s="21" t="s">
        <v>102</v>
      </c>
      <c r="C43" s="63">
        <v>-30.75</v>
      </c>
      <c r="D43" s="122">
        <v>1.84</v>
      </c>
      <c r="E43" s="64">
        <v>-101.37</v>
      </c>
      <c r="F43" s="122">
        <v>22.72</v>
      </c>
      <c r="G43" s="65">
        <v>35.47</v>
      </c>
      <c r="H43" s="25"/>
    </row>
    <row r="44" spans="2:8" ht="15">
      <c r="B44" s="21" t="s">
        <v>103</v>
      </c>
      <c r="C44" s="63"/>
      <c r="D44" s="64"/>
      <c r="E44" s="65"/>
      <c r="F44" s="65"/>
      <c r="G44" s="65"/>
      <c r="H44" s="25"/>
    </row>
    <row r="45" spans="2:8" ht="15">
      <c r="B45" s="21"/>
      <c r="C45" s="67"/>
      <c r="D45" s="68"/>
      <c r="E45" s="71"/>
      <c r="F45" s="71"/>
      <c r="G45" s="71"/>
      <c r="H45" s="25"/>
    </row>
    <row r="46" spans="2:8" ht="15.75">
      <c r="B46" s="24" t="s">
        <v>78</v>
      </c>
      <c r="C46" s="111">
        <f>C40-C42-C43</f>
        <v>566.61</v>
      </c>
      <c r="D46" s="111">
        <f>D40-D42-D43</f>
        <v>505.76000000000005</v>
      </c>
      <c r="E46" s="76">
        <f>E40-E42-E43</f>
        <v>1794.8000000000002</v>
      </c>
      <c r="F46" s="76">
        <f>F40-F42-F43</f>
        <v>1592.8299999999997</v>
      </c>
      <c r="G46" s="76">
        <f>G40-G42-G43</f>
        <v>2056.19</v>
      </c>
      <c r="H46" s="47"/>
    </row>
    <row r="47" spans="2:7" ht="15">
      <c r="B47" s="17"/>
      <c r="C47" s="66"/>
      <c r="D47" s="66"/>
      <c r="E47" s="73"/>
      <c r="F47" s="65"/>
      <c r="G47" s="65"/>
    </row>
    <row r="48" spans="2:7" ht="15.75">
      <c r="B48" s="16" t="s">
        <v>79</v>
      </c>
      <c r="C48" s="66"/>
      <c r="D48" s="66"/>
      <c r="E48" s="64"/>
      <c r="F48" s="65"/>
      <c r="G48" s="65"/>
    </row>
    <row r="49" spans="2:7" ht="15">
      <c r="B49" s="17"/>
      <c r="C49" s="66"/>
      <c r="D49" s="66"/>
      <c r="E49" s="64"/>
      <c r="F49" s="65"/>
      <c r="G49" s="65"/>
    </row>
    <row r="50" spans="2:8" ht="15">
      <c r="B50" s="17" t="s">
        <v>80</v>
      </c>
      <c r="C50" s="66"/>
      <c r="D50" s="66"/>
      <c r="E50" s="64">
        <v>1146.67</v>
      </c>
      <c r="F50" s="64">
        <v>1389.99</v>
      </c>
      <c r="G50" s="65">
        <v>1621.58</v>
      </c>
      <c r="H50" s="25"/>
    </row>
    <row r="51" spans="2:8" ht="15">
      <c r="B51" s="17" t="s">
        <v>100</v>
      </c>
      <c r="C51" s="66"/>
      <c r="D51" s="66"/>
      <c r="E51" s="64">
        <v>177.43</v>
      </c>
      <c r="F51" s="64">
        <v>73.81</v>
      </c>
      <c r="G51" s="71">
        <v>80.41</v>
      </c>
      <c r="H51" s="25"/>
    </row>
    <row r="52" spans="2:8" ht="15.75">
      <c r="B52" s="16" t="s">
        <v>75</v>
      </c>
      <c r="C52" s="127"/>
      <c r="D52" s="127"/>
      <c r="E52" s="111">
        <f>E50+E51</f>
        <v>1324.1000000000001</v>
      </c>
      <c r="F52" s="111">
        <f>SUM(F50:F51)</f>
        <v>1463.8</v>
      </c>
      <c r="G52" s="76">
        <f>G50+G51</f>
        <v>1701.99</v>
      </c>
      <c r="H52" s="47"/>
    </row>
    <row r="53" spans="2:7" ht="15">
      <c r="B53" s="17"/>
      <c r="C53" s="66"/>
      <c r="D53" s="66"/>
      <c r="E53" s="73"/>
      <c r="F53" s="65"/>
      <c r="G53" s="65"/>
    </row>
    <row r="54" spans="2:8" ht="15">
      <c r="B54" s="17" t="s">
        <v>69</v>
      </c>
      <c r="C54" s="66"/>
      <c r="D54" s="66"/>
      <c r="E54" s="64">
        <v>970.35</v>
      </c>
      <c r="F54" s="64">
        <v>916.73</v>
      </c>
      <c r="G54" s="65">
        <v>943.09</v>
      </c>
      <c r="H54" s="25"/>
    </row>
    <row r="55" spans="2:8" ht="15">
      <c r="B55" s="17" t="s">
        <v>70</v>
      </c>
      <c r="C55" s="66"/>
      <c r="D55" s="66"/>
      <c r="E55" s="64">
        <v>646.01</v>
      </c>
      <c r="F55" s="64">
        <v>538.75</v>
      </c>
      <c r="G55" s="65">
        <v>410.88</v>
      </c>
      <c r="H55" s="25"/>
    </row>
    <row r="56" spans="2:8" ht="15">
      <c r="B56" s="17" t="s">
        <v>71</v>
      </c>
      <c r="C56" s="66"/>
      <c r="D56" s="66"/>
      <c r="E56" s="64">
        <v>1339.75</v>
      </c>
      <c r="F56" s="122">
        <v>1250.87</v>
      </c>
      <c r="G56" s="65">
        <v>1260.91</v>
      </c>
      <c r="H56" s="25"/>
    </row>
    <row r="57" spans="2:7" ht="15">
      <c r="B57" s="17"/>
      <c r="C57" s="66"/>
      <c r="D57" s="66"/>
      <c r="E57" s="68"/>
      <c r="F57" s="71"/>
      <c r="G57" s="65"/>
    </row>
    <row r="58" spans="2:8" ht="15.75">
      <c r="B58" s="16" t="s">
        <v>81</v>
      </c>
      <c r="C58" s="127"/>
      <c r="D58" s="127"/>
      <c r="E58" s="111">
        <f>E52+E54+E55+E56</f>
        <v>4280.21</v>
      </c>
      <c r="F58" s="77">
        <f>F52+F54+F55+F56</f>
        <v>4170.15</v>
      </c>
      <c r="G58" s="77">
        <f>G52+G54+G55+G56</f>
        <v>4316.87</v>
      </c>
      <c r="H58" s="47"/>
    </row>
    <row r="59" spans="2:7" ht="15">
      <c r="B59" s="17" t="s">
        <v>7</v>
      </c>
      <c r="C59" s="66"/>
      <c r="D59" s="66"/>
      <c r="E59" s="66"/>
      <c r="F59" s="66"/>
      <c r="G59" s="65"/>
    </row>
    <row r="60" spans="2:7" ht="15">
      <c r="B60" s="17" t="s">
        <v>6</v>
      </c>
      <c r="C60" s="66"/>
      <c r="D60" s="66"/>
      <c r="E60" s="66"/>
      <c r="F60" s="66"/>
      <c r="G60" s="65"/>
    </row>
    <row r="61" spans="2:7" ht="15">
      <c r="B61" s="17" t="s">
        <v>104</v>
      </c>
      <c r="C61" s="66"/>
      <c r="D61" s="66"/>
      <c r="E61" s="66"/>
      <c r="F61" s="66"/>
      <c r="G61" s="65"/>
    </row>
    <row r="62" spans="2:7" ht="15">
      <c r="B62" s="19"/>
      <c r="C62" s="69"/>
      <c r="D62" s="69"/>
      <c r="E62" s="69"/>
      <c r="F62" s="69"/>
      <c r="G62" s="71"/>
    </row>
  </sheetData>
  <mergeCells count="3">
    <mergeCell ref="B6:G6"/>
    <mergeCell ref="B5:G5"/>
    <mergeCell ref="B3:G3"/>
  </mergeCells>
  <printOptions horizontalCentered="1" verticalCentered="1"/>
  <pageMargins left="0.75" right="0.75" top="1" bottom="1" header="0.5" footer="0.5"/>
  <pageSetup fitToHeight="1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6:K69"/>
  <sheetViews>
    <sheetView zoomScale="75" zoomScaleNormal="75" workbookViewId="0" topLeftCell="A7">
      <selection activeCell="C8" sqref="C8"/>
    </sheetView>
  </sheetViews>
  <sheetFormatPr defaultColWidth="8.88671875" defaultRowHeight="15"/>
  <cols>
    <col min="1" max="1" width="4.99609375" style="0" customWidth="1"/>
  </cols>
  <sheetData>
    <row r="6" spans="2:6" ht="15">
      <c r="B6" s="1" t="s">
        <v>36</v>
      </c>
      <c r="F6" s="2"/>
    </row>
    <row r="7" spans="2:6" ht="15">
      <c r="B7" s="1"/>
      <c r="F7" s="2"/>
    </row>
    <row r="8" spans="2:6" ht="15">
      <c r="B8" s="3" t="s">
        <v>37</v>
      </c>
      <c r="F8" s="2"/>
    </row>
    <row r="9" spans="2:6" ht="15">
      <c r="B9" s="3" t="s">
        <v>38</v>
      </c>
      <c r="F9" s="2"/>
    </row>
    <row r="10" spans="2:6" ht="15">
      <c r="B10" s="3" t="s">
        <v>39</v>
      </c>
      <c r="F10" s="2"/>
    </row>
    <row r="11" spans="2:6" ht="15">
      <c r="B11" s="3" t="s">
        <v>40</v>
      </c>
      <c r="F11" s="2"/>
    </row>
    <row r="12" spans="2:6" ht="15">
      <c r="B12" s="3"/>
      <c r="F12" s="2"/>
    </row>
    <row r="13" spans="2:7" ht="15">
      <c r="B13" s="3" t="s">
        <v>41</v>
      </c>
      <c r="C13" s="4"/>
      <c r="D13" s="4"/>
      <c r="E13" s="4"/>
      <c r="F13" s="5"/>
      <c r="G13" s="4"/>
    </row>
    <row r="14" spans="2:7" ht="15">
      <c r="B14" s="3" t="s">
        <v>42</v>
      </c>
      <c r="C14" s="4"/>
      <c r="D14" s="4"/>
      <c r="E14" s="4"/>
      <c r="F14" s="5"/>
      <c r="G14" s="4"/>
    </row>
    <row r="15" spans="2:7" ht="15">
      <c r="B15" s="3" t="s">
        <v>22</v>
      </c>
      <c r="C15" s="4"/>
      <c r="D15" s="4"/>
      <c r="E15" s="4"/>
      <c r="F15" s="5"/>
      <c r="G15" s="4"/>
    </row>
    <row r="16" spans="2:7" ht="15">
      <c r="B16" s="3" t="s">
        <v>116</v>
      </c>
      <c r="C16" s="4"/>
      <c r="D16" s="4"/>
      <c r="E16" s="4"/>
      <c r="F16" s="5"/>
      <c r="G16" s="4"/>
    </row>
    <row r="17" spans="2:7" ht="15">
      <c r="B17" s="3" t="s">
        <v>117</v>
      </c>
      <c r="C17" s="4"/>
      <c r="D17" s="4"/>
      <c r="E17" s="4"/>
      <c r="F17" s="5"/>
      <c r="G17" s="4"/>
    </row>
    <row r="18" spans="2:7" ht="15">
      <c r="B18" s="3" t="s">
        <v>43</v>
      </c>
      <c r="C18" s="4"/>
      <c r="D18" s="4"/>
      <c r="E18" s="4"/>
      <c r="F18" s="5"/>
      <c r="G18" s="4"/>
    </row>
    <row r="19" spans="2:7" ht="15">
      <c r="B19" s="3" t="s">
        <v>44</v>
      </c>
      <c r="C19" s="4"/>
      <c r="D19" s="4"/>
      <c r="E19" s="4"/>
      <c r="F19" s="5"/>
      <c r="G19" s="4"/>
    </row>
    <row r="20" spans="2:7" ht="15">
      <c r="B20" s="3" t="s">
        <v>45</v>
      </c>
      <c r="C20" s="4"/>
      <c r="D20" s="4"/>
      <c r="E20" s="4"/>
      <c r="F20" s="5"/>
      <c r="G20" s="4"/>
    </row>
    <row r="21" spans="3:7" ht="15">
      <c r="C21" s="4"/>
      <c r="D21" s="4"/>
      <c r="E21" s="4"/>
      <c r="F21" s="5"/>
      <c r="G21" s="4"/>
    </row>
    <row r="22" spans="2:7" ht="15">
      <c r="B22" s="3" t="s">
        <v>112</v>
      </c>
      <c r="C22" s="4"/>
      <c r="D22" s="4"/>
      <c r="E22" s="4"/>
      <c r="F22" s="5"/>
      <c r="G22" s="4"/>
    </row>
    <row r="23" spans="2:7" ht="15">
      <c r="B23" s="3"/>
      <c r="C23" s="4"/>
      <c r="D23" s="4"/>
      <c r="E23" s="4"/>
      <c r="F23" s="5"/>
      <c r="G23" s="4"/>
    </row>
    <row r="24" spans="2:7" ht="15">
      <c r="B24" s="3" t="s">
        <v>56</v>
      </c>
      <c r="C24" s="4"/>
      <c r="D24" s="4"/>
      <c r="E24" s="4"/>
      <c r="F24" s="5"/>
      <c r="G24" s="4"/>
    </row>
    <row r="25" spans="2:7" ht="15">
      <c r="B25" s="3" t="s">
        <v>0</v>
      </c>
      <c r="C25" s="4"/>
      <c r="D25" s="4"/>
      <c r="E25" s="4"/>
      <c r="F25" s="5"/>
      <c r="G25" s="4"/>
    </row>
    <row r="26" spans="2:7" ht="15">
      <c r="B26" s="3" t="s">
        <v>1</v>
      </c>
      <c r="C26" s="4"/>
      <c r="D26" s="4"/>
      <c r="E26" s="4"/>
      <c r="F26" s="5"/>
      <c r="G26" s="4"/>
    </row>
    <row r="27" spans="2:7" ht="15">
      <c r="B27" s="3" t="s">
        <v>110</v>
      </c>
      <c r="C27" s="4"/>
      <c r="D27" s="4"/>
      <c r="E27" s="4"/>
      <c r="F27" s="5"/>
      <c r="G27" s="4"/>
    </row>
    <row r="28" spans="2:7" ht="15">
      <c r="B28" s="3"/>
      <c r="C28" s="4"/>
      <c r="D28" s="4"/>
      <c r="E28" s="4"/>
      <c r="F28" s="5"/>
      <c r="G28" s="4"/>
    </row>
    <row r="29" spans="2:7" ht="15">
      <c r="B29" s="11" t="s">
        <v>113</v>
      </c>
      <c r="C29" s="4"/>
      <c r="D29" s="4"/>
      <c r="E29" s="4"/>
      <c r="F29" s="5"/>
      <c r="G29" s="4"/>
    </row>
    <row r="30" spans="2:7" ht="15">
      <c r="B30" s="11" t="s">
        <v>13</v>
      </c>
      <c r="C30" s="4"/>
      <c r="D30" s="4"/>
      <c r="E30" s="4"/>
      <c r="F30" s="5"/>
      <c r="G30" s="4"/>
    </row>
    <row r="31" spans="2:7" ht="15">
      <c r="B31" s="11" t="s">
        <v>114</v>
      </c>
      <c r="C31" s="4"/>
      <c r="D31" s="4"/>
      <c r="E31" s="4"/>
      <c r="F31" s="5"/>
      <c r="G31" s="4"/>
    </row>
    <row r="32" spans="2:7" ht="15">
      <c r="B32" s="3"/>
      <c r="C32" s="4"/>
      <c r="D32" s="4"/>
      <c r="E32" s="4"/>
      <c r="F32" s="5"/>
      <c r="G32" s="4"/>
    </row>
    <row r="33" spans="2:7" ht="15">
      <c r="B33" s="3" t="s">
        <v>62</v>
      </c>
      <c r="C33" s="4"/>
      <c r="D33" s="4"/>
      <c r="E33" s="4"/>
      <c r="F33" s="5"/>
      <c r="G33" s="4"/>
    </row>
    <row r="34" spans="2:7" ht="15">
      <c r="B34" s="3" t="s">
        <v>53</v>
      </c>
      <c r="C34" s="4"/>
      <c r="D34" s="4"/>
      <c r="E34" s="4"/>
      <c r="F34" s="5"/>
      <c r="G34" s="4"/>
    </row>
    <row r="35" spans="2:7" ht="15">
      <c r="B35" s="3"/>
      <c r="C35" s="4"/>
      <c r="D35" s="4"/>
      <c r="E35" s="4"/>
      <c r="F35" s="5"/>
      <c r="G35" s="4"/>
    </row>
    <row r="36" spans="2:7" ht="15">
      <c r="B36" s="11" t="s">
        <v>15</v>
      </c>
      <c r="C36" s="4"/>
      <c r="D36" s="4"/>
      <c r="E36" s="4"/>
      <c r="F36" s="5"/>
      <c r="G36" s="4"/>
    </row>
    <row r="37" spans="2:7" ht="15">
      <c r="B37" s="11" t="s">
        <v>14</v>
      </c>
      <c r="C37" s="4"/>
      <c r="D37" s="4"/>
      <c r="E37" s="4"/>
      <c r="F37" s="5"/>
      <c r="G37" s="4"/>
    </row>
    <row r="38" spans="2:7" ht="15">
      <c r="B38" s="11" t="s">
        <v>63</v>
      </c>
      <c r="C38" s="4"/>
      <c r="D38" s="4"/>
      <c r="E38" s="4"/>
      <c r="F38" s="5"/>
      <c r="G38" s="4"/>
    </row>
    <row r="39" spans="2:7" ht="15">
      <c r="B39" s="11" t="s">
        <v>64</v>
      </c>
      <c r="C39" s="4"/>
      <c r="D39" s="4"/>
      <c r="E39" s="4"/>
      <c r="F39" s="5"/>
      <c r="G39" s="4"/>
    </row>
    <row r="40" spans="2:7" ht="15">
      <c r="B40" s="11" t="s">
        <v>16</v>
      </c>
      <c r="C40" s="4"/>
      <c r="D40" s="4"/>
      <c r="E40" s="4"/>
      <c r="F40" s="5"/>
      <c r="G40" s="4"/>
    </row>
    <row r="41" spans="2:7" ht="15">
      <c r="B41" s="11" t="s">
        <v>61</v>
      </c>
      <c r="C41" s="4"/>
      <c r="D41" s="4"/>
      <c r="E41" s="4"/>
      <c r="F41" s="5"/>
      <c r="G41" s="4"/>
    </row>
    <row r="42" spans="2:7" ht="15">
      <c r="B42" s="3"/>
      <c r="C42" s="4"/>
      <c r="D42" s="4"/>
      <c r="E42" s="4"/>
      <c r="F42" s="5"/>
      <c r="G42" s="4"/>
    </row>
    <row r="43" spans="2:7" ht="15">
      <c r="B43" s="3" t="s">
        <v>4</v>
      </c>
      <c r="C43" s="4"/>
      <c r="D43" s="4"/>
      <c r="E43" s="4"/>
      <c r="F43" s="5"/>
      <c r="G43" s="4"/>
    </row>
    <row r="44" spans="2:7" ht="15">
      <c r="B44" s="3" t="s">
        <v>2</v>
      </c>
      <c r="C44" s="4"/>
      <c r="D44" s="4"/>
      <c r="E44" s="4"/>
      <c r="F44" s="5"/>
      <c r="G44" s="4"/>
    </row>
    <row r="45" spans="2:7" ht="15">
      <c r="B45" s="3" t="s">
        <v>60</v>
      </c>
      <c r="C45" s="4"/>
      <c r="D45" s="4"/>
      <c r="E45" s="4"/>
      <c r="F45" s="5"/>
      <c r="G45" s="4"/>
    </row>
    <row r="46" spans="2:7" ht="15">
      <c r="B46" s="3" t="s">
        <v>59</v>
      </c>
      <c r="C46" s="4"/>
      <c r="D46" s="4"/>
      <c r="E46" s="4"/>
      <c r="F46" s="5"/>
      <c r="G46" s="4"/>
    </row>
    <row r="47" spans="2:7" ht="15">
      <c r="B47" s="3" t="s">
        <v>57</v>
      </c>
      <c r="C47" s="4"/>
      <c r="D47" s="4"/>
      <c r="E47" s="4"/>
      <c r="F47" s="5"/>
      <c r="G47" s="4"/>
    </row>
    <row r="48" spans="2:7" ht="15">
      <c r="B48" s="3"/>
      <c r="C48" s="4"/>
      <c r="D48" s="4"/>
      <c r="E48" s="4"/>
      <c r="F48" s="5"/>
      <c r="G48" s="4"/>
    </row>
    <row r="49" spans="2:6" ht="15">
      <c r="B49" s="3"/>
      <c r="F49" s="2"/>
    </row>
    <row r="50" ht="15">
      <c r="F50" s="2"/>
    </row>
    <row r="51" spans="2:10" ht="15">
      <c r="B51" s="3" t="s">
        <v>46</v>
      </c>
      <c r="C51" s="6"/>
      <c r="D51" s="6"/>
      <c r="I51" s="6"/>
      <c r="J51" s="7" t="s">
        <v>47</v>
      </c>
    </row>
    <row r="52" spans="2:10" ht="15">
      <c r="B52" s="3" t="s">
        <v>48</v>
      </c>
      <c r="C52" s="3"/>
      <c r="D52" s="3"/>
      <c r="I52" s="3"/>
      <c r="J52" s="6"/>
    </row>
    <row r="53" spans="2:11" ht="15">
      <c r="B53" s="3" t="s">
        <v>49</v>
      </c>
      <c r="C53" s="3"/>
      <c r="D53" s="3"/>
      <c r="I53" s="3"/>
      <c r="J53" s="6"/>
      <c r="K53" s="6"/>
    </row>
    <row r="54" spans="2:11" ht="15">
      <c r="B54" s="3" t="s">
        <v>5</v>
      </c>
      <c r="C54" s="6"/>
      <c r="D54" s="6"/>
      <c r="I54" s="6"/>
      <c r="J54" s="8"/>
      <c r="K54" s="8"/>
    </row>
    <row r="55" spans="2:11" ht="15">
      <c r="B55" s="3" t="s">
        <v>50</v>
      </c>
      <c r="C55" s="6"/>
      <c r="D55" s="6"/>
      <c r="I55" s="7" t="s">
        <v>51</v>
      </c>
      <c r="J55" s="8"/>
      <c r="K55" s="9" t="s">
        <v>52</v>
      </c>
    </row>
    <row r="62" spans="2:7" ht="15">
      <c r="B62" s="3" t="s">
        <v>24</v>
      </c>
      <c r="C62" s="4"/>
      <c r="D62" s="4"/>
      <c r="E62" s="4"/>
      <c r="F62" s="5"/>
      <c r="G62" s="4"/>
    </row>
    <row r="63" spans="2:7" ht="15">
      <c r="B63" s="11"/>
      <c r="C63" s="11"/>
      <c r="D63" s="11"/>
      <c r="E63" s="11" t="s">
        <v>25</v>
      </c>
      <c r="F63" s="12"/>
      <c r="G63" s="11"/>
    </row>
    <row r="64" spans="2:7" ht="15">
      <c r="B64" s="11"/>
      <c r="C64" s="11"/>
      <c r="D64" s="11"/>
      <c r="E64" s="11" t="s">
        <v>26</v>
      </c>
      <c r="F64" s="12"/>
      <c r="G64" s="11"/>
    </row>
    <row r="65" spans="2:7" ht="15">
      <c r="B65" s="3"/>
      <c r="C65" s="4"/>
      <c r="D65" s="4"/>
      <c r="E65" s="4"/>
      <c r="F65" s="5"/>
      <c r="G65" s="4"/>
    </row>
    <row r="67" ht="15">
      <c r="B67" s="13" t="s">
        <v>54</v>
      </c>
    </row>
    <row r="68" ht="15">
      <c r="B68" s="10" t="s">
        <v>55</v>
      </c>
    </row>
    <row r="69" ht="15">
      <c r="B69" s="10"/>
    </row>
  </sheetData>
  <printOptions horizontalCentered="1" verticalCentered="1"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L164"/>
  <sheetViews>
    <sheetView tabSelected="1" zoomScale="75" zoomScaleNormal="75" workbookViewId="0" topLeftCell="B3">
      <pane xSplit="1" ySplit="7" topLeftCell="C10" activePane="bottomRight" state="frozen"/>
      <selection pane="topLeft" activeCell="B3" sqref="B3"/>
      <selection pane="topRight" activeCell="C3" sqref="C3"/>
      <selection pane="bottomLeft" activeCell="B10" sqref="B10"/>
      <selection pane="bottomRight" activeCell="B3" sqref="B3:H3"/>
    </sheetView>
  </sheetViews>
  <sheetFormatPr defaultColWidth="8.88671875" defaultRowHeight="15"/>
  <cols>
    <col min="1" max="1" width="3.4453125" style="10" customWidth="1"/>
    <col min="2" max="2" width="41.3359375" style="10" customWidth="1"/>
    <col min="3" max="3" width="4.21484375" style="39" customWidth="1"/>
    <col min="4" max="4" width="12.77734375" style="100" customWidth="1"/>
    <col min="5" max="6" width="12.3359375" style="12" customWidth="1"/>
    <col min="7" max="7" width="12.10546875" style="101" customWidth="1"/>
    <col min="8" max="8" width="11.4453125" style="102" customWidth="1"/>
    <col min="9" max="9" width="2.3359375" style="10" customWidth="1"/>
    <col min="10" max="10" width="10.5546875" style="44" bestFit="1" customWidth="1"/>
    <col min="11" max="16384" width="8.88671875" style="10" customWidth="1"/>
  </cols>
  <sheetData>
    <row r="3" spans="2:8" ht="18">
      <c r="B3" s="130" t="s">
        <v>94</v>
      </c>
      <c r="C3" s="130"/>
      <c r="D3" s="130"/>
      <c r="E3" s="130"/>
      <c r="F3" s="130"/>
      <c r="G3" s="130"/>
      <c r="H3" s="130"/>
    </row>
    <row r="5" spans="2:10" ht="12.75">
      <c r="B5" s="131" t="s">
        <v>118</v>
      </c>
      <c r="C5" s="131"/>
      <c r="D5" s="131"/>
      <c r="E5" s="131"/>
      <c r="F5" s="131"/>
      <c r="G5" s="131"/>
      <c r="H5" s="131"/>
      <c r="I5" s="50"/>
      <c r="J5" s="50"/>
    </row>
    <row r="6" ht="15">
      <c r="H6" s="124" t="s">
        <v>34</v>
      </c>
    </row>
    <row r="7" spans="2:8" ht="12.75">
      <c r="B7" s="26"/>
      <c r="C7" s="27"/>
      <c r="D7" s="78" t="s">
        <v>95</v>
      </c>
      <c r="E7" s="75" t="s">
        <v>95</v>
      </c>
      <c r="F7" s="114" t="s">
        <v>121</v>
      </c>
      <c r="G7" s="114" t="s">
        <v>121</v>
      </c>
      <c r="H7" s="103" t="s">
        <v>96</v>
      </c>
    </row>
    <row r="8" spans="2:8" ht="12.75">
      <c r="B8" s="28"/>
      <c r="C8" s="29"/>
      <c r="D8" s="79" t="s">
        <v>65</v>
      </c>
      <c r="E8" s="51" t="s">
        <v>65</v>
      </c>
      <c r="F8" s="115" t="s">
        <v>65</v>
      </c>
      <c r="G8" s="104" t="s">
        <v>65</v>
      </c>
      <c r="H8" s="105" t="s">
        <v>65</v>
      </c>
    </row>
    <row r="9" spans="2:8" ht="12.75">
      <c r="B9" s="30"/>
      <c r="C9" s="31"/>
      <c r="D9" s="80" t="s">
        <v>119</v>
      </c>
      <c r="E9" s="52" t="s">
        <v>120</v>
      </c>
      <c r="F9" s="116" t="s">
        <v>119</v>
      </c>
      <c r="G9" s="106" t="s">
        <v>120</v>
      </c>
      <c r="H9" s="107" t="s">
        <v>82</v>
      </c>
    </row>
    <row r="10" spans="2:8" ht="12.75">
      <c r="B10" s="32"/>
      <c r="C10" s="33"/>
      <c r="D10" s="81"/>
      <c r="E10" s="53"/>
      <c r="F10" s="117"/>
      <c r="G10" s="82"/>
      <c r="H10" s="83"/>
    </row>
    <row r="11" spans="2:8" ht="12.75">
      <c r="B11" s="34"/>
      <c r="C11" s="29"/>
      <c r="D11" s="84"/>
      <c r="E11" s="54"/>
      <c r="F11" s="36"/>
      <c r="G11" s="85"/>
      <c r="H11" s="86"/>
    </row>
    <row r="12" spans="2:11" ht="12.75">
      <c r="B12" s="35" t="s">
        <v>27</v>
      </c>
      <c r="C12" s="29"/>
      <c r="D12" s="118">
        <v>2994.55</v>
      </c>
      <c r="E12" s="118">
        <v>2779.38</v>
      </c>
      <c r="F12" s="118">
        <v>8732.89</v>
      </c>
      <c r="G12" s="100">
        <v>8355</v>
      </c>
      <c r="H12" s="88">
        <v>11194.47</v>
      </c>
      <c r="I12" s="12"/>
      <c r="J12" s="45"/>
      <c r="K12" s="12"/>
    </row>
    <row r="13" spans="2:11" ht="12.75">
      <c r="B13" s="35" t="s">
        <v>28</v>
      </c>
      <c r="C13" s="29">
        <v>-1</v>
      </c>
      <c r="D13" s="84">
        <v>1623.4</v>
      </c>
      <c r="E13" s="118">
        <v>1467.6</v>
      </c>
      <c r="F13" s="118">
        <v>4588.5</v>
      </c>
      <c r="G13" s="100">
        <v>4345.92</v>
      </c>
      <c r="H13" s="88">
        <v>5865.78</v>
      </c>
      <c r="I13" s="12"/>
      <c r="J13" s="45"/>
      <c r="K13" s="12"/>
    </row>
    <row r="14" spans="2:11" ht="12.75">
      <c r="B14" s="35" t="s">
        <v>29</v>
      </c>
      <c r="C14" s="29">
        <v>-2</v>
      </c>
      <c r="D14" s="84">
        <v>41.78</v>
      </c>
      <c r="E14" s="118">
        <v>34.24</v>
      </c>
      <c r="F14" s="118">
        <v>168.66</v>
      </c>
      <c r="G14" s="100">
        <v>109.52</v>
      </c>
      <c r="H14" s="88">
        <v>169.59</v>
      </c>
      <c r="I14" s="12"/>
      <c r="J14" s="45"/>
      <c r="K14" s="12"/>
    </row>
    <row r="15" spans="2:10" ht="12.75">
      <c r="B15" s="35" t="s">
        <v>30</v>
      </c>
      <c r="C15" s="29"/>
      <c r="D15" s="84">
        <f>D13+D14</f>
        <v>1665.18</v>
      </c>
      <c r="E15" s="84">
        <f>E13+E14</f>
        <v>1501.84</v>
      </c>
      <c r="F15" s="84">
        <f>F13+F14</f>
        <v>4757.16</v>
      </c>
      <c r="G15" s="84">
        <f>G13+G14</f>
        <v>4455.4400000000005</v>
      </c>
      <c r="H15" s="89">
        <f>H13+H14</f>
        <v>6035.37</v>
      </c>
      <c r="I15" s="12"/>
      <c r="J15" s="45"/>
    </row>
    <row r="16" spans="2:9" ht="12.75">
      <c r="B16" s="37" t="s">
        <v>31</v>
      </c>
      <c r="C16" s="38"/>
      <c r="D16" s="90"/>
      <c r="E16" s="91"/>
      <c r="F16" s="90"/>
      <c r="G16" s="91"/>
      <c r="H16" s="92"/>
      <c r="I16" s="12"/>
    </row>
    <row r="17" spans="2:11" ht="12.75">
      <c r="B17" s="35" t="s">
        <v>35</v>
      </c>
      <c r="C17" s="29">
        <v>-3</v>
      </c>
      <c r="D17" s="87">
        <f>D18+D19+D20+D21</f>
        <v>1031.6200000000001</v>
      </c>
      <c r="E17" s="87">
        <f>E18+E19+E20+E21</f>
        <v>927.96</v>
      </c>
      <c r="F17" s="119">
        <f>F18+F19+F20+F21</f>
        <v>2766.66</v>
      </c>
      <c r="G17" s="87">
        <f>G18+G19+G20+G21</f>
        <v>2665.5499999999997</v>
      </c>
      <c r="H17" s="88">
        <f>H18+H19+H20+H21</f>
        <v>3712</v>
      </c>
      <c r="I17" s="12"/>
      <c r="J17" s="55"/>
      <c r="K17" s="55"/>
    </row>
    <row r="18" spans="2:11" ht="12.75">
      <c r="B18" s="35" t="s">
        <v>84</v>
      </c>
      <c r="C18" s="29"/>
      <c r="D18" s="84">
        <v>-69.61</v>
      </c>
      <c r="E18" s="118">
        <v>-56.69</v>
      </c>
      <c r="F18" s="118">
        <v>-158.36</v>
      </c>
      <c r="G18" s="100">
        <v>-73.63</v>
      </c>
      <c r="H18" s="88">
        <v>3</v>
      </c>
      <c r="I18" s="12"/>
      <c r="J18" s="45"/>
      <c r="K18" s="12"/>
    </row>
    <row r="19" spans="2:12" ht="12.75">
      <c r="B19" s="35" t="s">
        <v>85</v>
      </c>
      <c r="C19" s="29"/>
      <c r="D19" s="84">
        <v>667.69</v>
      </c>
      <c r="E19" s="118">
        <v>625.22</v>
      </c>
      <c r="F19" s="118">
        <v>1730.83</v>
      </c>
      <c r="G19" s="100">
        <v>1733.06</v>
      </c>
      <c r="H19" s="88">
        <v>2245.42</v>
      </c>
      <c r="I19" s="12"/>
      <c r="J19" s="45"/>
      <c r="K19" s="12"/>
      <c r="L19" s="12"/>
    </row>
    <row r="20" spans="2:11" ht="12.75">
      <c r="B20" s="35" t="s">
        <v>86</v>
      </c>
      <c r="C20" s="29"/>
      <c r="D20" s="84">
        <v>91.06</v>
      </c>
      <c r="E20" s="118">
        <v>92.88</v>
      </c>
      <c r="F20" s="118">
        <v>276.1</v>
      </c>
      <c r="G20" s="100">
        <v>260.77</v>
      </c>
      <c r="H20" s="88">
        <v>346.12</v>
      </c>
      <c r="I20" s="12"/>
      <c r="J20" s="45"/>
      <c r="K20" s="12"/>
    </row>
    <row r="21" spans="2:11" ht="12.75">
      <c r="B21" s="35" t="s">
        <v>87</v>
      </c>
      <c r="C21" s="29"/>
      <c r="D21" s="84">
        <v>342.48</v>
      </c>
      <c r="E21" s="118">
        <v>266.55</v>
      </c>
      <c r="F21" s="118">
        <v>918.09</v>
      </c>
      <c r="G21" s="100">
        <v>745.35</v>
      </c>
      <c r="H21" s="88">
        <v>1117.46</v>
      </c>
      <c r="I21" s="12"/>
      <c r="J21" s="45"/>
      <c r="K21" s="12"/>
    </row>
    <row r="22" spans="2:11" ht="12.75">
      <c r="B22" s="35" t="s">
        <v>89</v>
      </c>
      <c r="C22" s="29">
        <v>-4</v>
      </c>
      <c r="D22" s="84">
        <v>7.17</v>
      </c>
      <c r="E22" s="118">
        <v>6.9</v>
      </c>
      <c r="F22" s="118">
        <v>16.61</v>
      </c>
      <c r="G22" s="100">
        <v>23.88</v>
      </c>
      <c r="H22" s="88">
        <v>29.84</v>
      </c>
      <c r="I22" s="12"/>
      <c r="J22" s="45"/>
      <c r="K22" s="12"/>
    </row>
    <row r="23" spans="2:10" ht="12.75">
      <c r="B23" s="35" t="s">
        <v>32</v>
      </c>
      <c r="C23" s="29">
        <v>-5</v>
      </c>
      <c r="D23" s="84">
        <v>59.78</v>
      </c>
      <c r="E23" s="118">
        <v>61.22</v>
      </c>
      <c r="F23" s="118">
        <v>179.09</v>
      </c>
      <c r="G23" s="100">
        <v>173.18</v>
      </c>
      <c r="H23" s="88">
        <v>237.34</v>
      </c>
      <c r="I23" s="12"/>
      <c r="J23" s="45"/>
    </row>
    <row r="24" spans="2:10" ht="12.75">
      <c r="B24" s="35" t="s">
        <v>88</v>
      </c>
      <c r="C24" s="29">
        <v>-6</v>
      </c>
      <c r="D24" s="84">
        <f>D13+D14-D17-D22-D23</f>
        <v>566.61</v>
      </c>
      <c r="E24" s="84">
        <f>E13+E14-E17-E22-E23</f>
        <v>505.7599999999999</v>
      </c>
      <c r="F24" s="84">
        <f>F13+F14-F17-F22-F23</f>
        <v>1794.8000000000002</v>
      </c>
      <c r="G24" s="84">
        <f>G13+G14-G17-G22-G23</f>
        <v>1592.8300000000006</v>
      </c>
      <c r="H24" s="89">
        <f>H13+H14-H17-H22-H23</f>
        <v>2056.1899999999996</v>
      </c>
      <c r="I24" s="12"/>
      <c r="J24" s="45"/>
    </row>
    <row r="25" spans="2:9" ht="12.75">
      <c r="B25" s="37" t="s">
        <v>31</v>
      </c>
      <c r="C25" s="38"/>
      <c r="D25" s="90"/>
      <c r="E25" s="91"/>
      <c r="F25" s="90"/>
      <c r="G25" s="91"/>
      <c r="H25" s="92"/>
      <c r="I25" s="12"/>
    </row>
    <row r="26" spans="2:11" ht="12.75">
      <c r="B26" s="35" t="s">
        <v>33</v>
      </c>
      <c r="C26" s="126">
        <v>-7</v>
      </c>
      <c r="D26" s="100">
        <v>185.91</v>
      </c>
      <c r="E26" s="84">
        <v>182.25</v>
      </c>
      <c r="F26" s="121">
        <v>589.01</v>
      </c>
      <c r="G26" s="100">
        <v>544.9</v>
      </c>
      <c r="H26" s="88">
        <v>684.84</v>
      </c>
      <c r="I26" s="12"/>
      <c r="J26" s="45"/>
      <c r="K26" s="12"/>
    </row>
    <row r="27" spans="2:10" ht="12.75">
      <c r="B27" s="35" t="s">
        <v>90</v>
      </c>
      <c r="C27" s="29">
        <v>-8</v>
      </c>
      <c r="D27" s="89">
        <f>D24-D26</f>
        <v>380.70000000000005</v>
      </c>
      <c r="E27" s="88">
        <f>E24-E26</f>
        <v>323.5099999999999</v>
      </c>
      <c r="F27" s="88">
        <f>F24-F26</f>
        <v>1205.7900000000002</v>
      </c>
      <c r="G27" s="88">
        <f>G24-G26</f>
        <v>1047.9300000000007</v>
      </c>
      <c r="H27" s="88">
        <f>H24-H26</f>
        <v>1371.3499999999995</v>
      </c>
      <c r="I27" s="43"/>
      <c r="J27" s="45"/>
    </row>
    <row r="28" spans="2:9" ht="12.75">
      <c r="B28" s="35" t="s">
        <v>115</v>
      </c>
      <c r="C28" s="29">
        <v>-9</v>
      </c>
      <c r="D28" s="84">
        <v>247.59</v>
      </c>
      <c r="E28" s="84">
        <v>247.51</v>
      </c>
      <c r="F28" s="84">
        <v>247.59</v>
      </c>
      <c r="G28" s="84">
        <v>247.51</v>
      </c>
      <c r="H28" s="89">
        <v>247.51</v>
      </c>
      <c r="I28" s="36"/>
    </row>
    <row r="29" spans="2:9" ht="12.75">
      <c r="B29" s="28" t="s">
        <v>97</v>
      </c>
      <c r="C29" s="40"/>
      <c r="D29" s="93"/>
      <c r="E29" s="94"/>
      <c r="F29" s="94"/>
      <c r="G29" s="94"/>
      <c r="H29" s="95"/>
      <c r="I29" s="44"/>
    </row>
    <row r="30" spans="2:9" ht="12.75">
      <c r="B30" s="28" t="s">
        <v>98</v>
      </c>
      <c r="C30" s="40">
        <v>-10</v>
      </c>
      <c r="D30" s="96" t="s">
        <v>93</v>
      </c>
      <c r="E30" s="96" t="s">
        <v>93</v>
      </c>
      <c r="F30" s="96" t="s">
        <v>93</v>
      </c>
      <c r="G30" s="96" t="s">
        <v>93</v>
      </c>
      <c r="H30" s="95">
        <v>5056.48</v>
      </c>
      <c r="I30" s="46"/>
    </row>
    <row r="31" spans="2:11" s="12" customFormat="1" ht="12.75">
      <c r="B31" s="42" t="s">
        <v>17</v>
      </c>
      <c r="C31" s="40">
        <v>-11</v>
      </c>
      <c r="D31" s="93">
        <f>D27/D28*10</f>
        <v>15.376226826608509</v>
      </c>
      <c r="E31" s="94">
        <f>E27/E28*10</f>
        <v>13.0705830067472</v>
      </c>
      <c r="F31" s="94">
        <f>F27/F28*10</f>
        <v>48.70107839573489</v>
      </c>
      <c r="G31" s="94">
        <f>G27/G28*10</f>
        <v>42.33889539816576</v>
      </c>
      <c r="H31" s="95">
        <f>H27/H28*10</f>
        <v>55.4058421881944</v>
      </c>
      <c r="I31" s="45"/>
      <c r="J31" s="45"/>
      <c r="K31" s="10"/>
    </row>
    <row r="32" spans="2:11" s="12" customFormat="1" ht="12.75">
      <c r="B32" s="42" t="s">
        <v>109</v>
      </c>
      <c r="C32" s="40"/>
      <c r="D32" s="93">
        <f>+D31-0.02</f>
        <v>15.35622682660851</v>
      </c>
      <c r="E32" s="94">
        <f>+E31</f>
        <v>13.0705830067472</v>
      </c>
      <c r="F32" s="94">
        <f>+F31-0.06</f>
        <v>48.64107839573489</v>
      </c>
      <c r="G32" s="94">
        <f>+G31</f>
        <v>42.33889539816576</v>
      </c>
      <c r="H32" s="95">
        <f>+H31</f>
        <v>55.4058421881944</v>
      </c>
      <c r="I32" s="45"/>
      <c r="J32" s="45"/>
      <c r="K32" s="10"/>
    </row>
    <row r="33" spans="2:8" ht="12.75">
      <c r="B33" s="28" t="s">
        <v>91</v>
      </c>
      <c r="C33" s="40">
        <v>-12</v>
      </c>
      <c r="D33" s="93"/>
      <c r="E33" s="112"/>
      <c r="F33" s="112"/>
      <c r="G33" s="94"/>
      <c r="H33" s="95"/>
    </row>
    <row r="34" spans="2:8" ht="12.75">
      <c r="B34" s="28" t="s">
        <v>92</v>
      </c>
      <c r="C34" s="40"/>
      <c r="D34" s="108">
        <v>247586073</v>
      </c>
      <c r="E34" s="120">
        <v>247511886</v>
      </c>
      <c r="F34" s="108">
        <v>247586073</v>
      </c>
      <c r="G34" s="109">
        <v>247511886</v>
      </c>
      <c r="H34" s="109">
        <v>247511886</v>
      </c>
    </row>
    <row r="35" spans="2:8" ht="12.75">
      <c r="B35" s="28" t="s">
        <v>99</v>
      </c>
      <c r="C35" s="40"/>
      <c r="D35" s="108">
        <v>100</v>
      </c>
      <c r="E35" s="120">
        <v>100</v>
      </c>
      <c r="F35" s="120">
        <v>100</v>
      </c>
      <c r="G35" s="109">
        <v>100</v>
      </c>
      <c r="H35" s="109">
        <v>100</v>
      </c>
    </row>
    <row r="36" spans="2:8" ht="12.75">
      <c r="B36" s="30"/>
      <c r="C36" s="41"/>
      <c r="D36" s="97"/>
      <c r="E36" s="113"/>
      <c r="F36" s="113"/>
      <c r="G36" s="98"/>
      <c r="H36" s="99"/>
    </row>
    <row r="38" ht="12.75">
      <c r="B38" s="123" t="s">
        <v>105</v>
      </c>
    </row>
    <row r="39" ht="12.75">
      <c r="B39" s="10" t="s">
        <v>123</v>
      </c>
    </row>
    <row r="40" ht="12.75">
      <c r="B40" s="10" t="s">
        <v>124</v>
      </c>
    </row>
    <row r="42" ht="12.75">
      <c r="B42" s="10" t="s">
        <v>107</v>
      </c>
    </row>
    <row r="44" ht="12.75">
      <c r="B44" s="10" t="s">
        <v>108</v>
      </c>
    </row>
    <row r="46" ht="12.75">
      <c r="B46" s="10" t="s">
        <v>3</v>
      </c>
    </row>
    <row r="47" ht="12.75">
      <c r="B47" s="10" t="s">
        <v>8</v>
      </c>
    </row>
    <row r="49" ht="12.75" hidden="1"/>
    <row r="50" ht="12.75" hidden="1"/>
    <row r="51" ht="12.75" hidden="1"/>
    <row r="52" ht="12.75">
      <c r="B52" s="10" t="s">
        <v>18</v>
      </c>
    </row>
    <row r="53" ht="12.75">
      <c r="B53" s="10" t="s">
        <v>106</v>
      </c>
    </row>
    <row r="55" ht="12.75">
      <c r="B55" s="10" t="s">
        <v>9</v>
      </c>
    </row>
    <row r="56" ht="12.75">
      <c r="B56" s="10" t="s">
        <v>10</v>
      </c>
    </row>
    <row r="57" ht="12.75">
      <c r="B57" s="10" t="s">
        <v>12</v>
      </c>
    </row>
    <row r="58" ht="12.75">
      <c r="B58" s="10" t="s">
        <v>11</v>
      </c>
    </row>
    <row r="60" ht="12.75">
      <c r="B60" s="10" t="s">
        <v>21</v>
      </c>
    </row>
    <row r="61" ht="12.75">
      <c r="B61" s="10" t="s">
        <v>20</v>
      </c>
    </row>
    <row r="63" ht="12.75">
      <c r="B63" s="10" t="s">
        <v>19</v>
      </c>
    </row>
    <row r="66" spans="1:2" ht="12.75">
      <c r="A66" s="123"/>
      <c r="B66" s="123" t="s">
        <v>58</v>
      </c>
    </row>
    <row r="68" ht="12.75">
      <c r="B68" s="10" t="s">
        <v>111</v>
      </c>
    </row>
    <row r="69" ht="12.75">
      <c r="B69" s="10" t="s">
        <v>125</v>
      </c>
    </row>
    <row r="70" ht="12.75">
      <c r="B70" s="10" t="s">
        <v>126</v>
      </c>
    </row>
    <row r="164" ht="12.75">
      <c r="D164" s="74">
        <v>10000000</v>
      </c>
    </row>
  </sheetData>
  <mergeCells count="2">
    <mergeCell ref="B3:H3"/>
    <mergeCell ref="B5:H5"/>
  </mergeCells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Nadeem</cp:lastModifiedBy>
  <cp:lastPrinted>2004-01-30T05:02:54Z</cp:lastPrinted>
  <dcterms:created xsi:type="dcterms:W3CDTF">2003-03-14T05:25:32Z</dcterms:created>
  <dcterms:modified xsi:type="dcterms:W3CDTF">2004-01-30T03:40:15Z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